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M:\Pressure temperature tables\"/>
    </mc:Choice>
  </mc:AlternateContent>
  <bookViews>
    <workbookView xWindow="0" yWindow="0" windowWidth="20490" windowHeight="7755"/>
  </bookViews>
  <sheets>
    <sheet name="Working Pressure Comparison" sheetId="1" r:id="rId1"/>
    <sheet name="Working Pressure Copper Tube" sheetId="2" r:id="rId2"/>
    <sheet name="Working Pressure aquatherm PP-R" sheetId="3" r:id="rId3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119" i="1" l="1"/>
  <c r="F108" i="1"/>
  <c r="F109" i="1"/>
  <c r="F110" i="1"/>
  <c r="F111" i="1"/>
  <c r="F112" i="1"/>
  <c r="F113" i="1"/>
  <c r="F114" i="1"/>
  <c r="F115" i="1"/>
  <c r="F116" i="1"/>
  <c r="F117" i="1"/>
  <c r="F118" i="1"/>
  <c r="F107" i="1"/>
  <c r="F90" i="1"/>
  <c r="F91" i="1"/>
  <c r="F92" i="1"/>
  <c r="F93" i="1"/>
  <c r="F94" i="1"/>
  <c r="F95" i="1"/>
  <c r="F96" i="1"/>
  <c r="F97" i="1"/>
  <c r="F98" i="1"/>
  <c r="F99" i="1"/>
  <c r="F100" i="1"/>
  <c r="F101" i="1"/>
  <c r="F89" i="1"/>
  <c r="B107" i="1"/>
  <c r="F81" i="1"/>
  <c r="F80" i="1"/>
  <c r="F79" i="1"/>
  <c r="F78" i="1"/>
  <c r="F77" i="1"/>
  <c r="F76" i="1"/>
  <c r="F75" i="1"/>
  <c r="F74" i="1"/>
  <c r="F73" i="1"/>
  <c r="F72" i="1"/>
  <c r="F71" i="1"/>
  <c r="F70" i="1"/>
  <c r="B70" i="1"/>
  <c r="F64" i="1"/>
  <c r="F63" i="1"/>
  <c r="F62" i="1"/>
  <c r="F61" i="1"/>
  <c r="F60" i="1"/>
  <c r="F59" i="1"/>
  <c r="F58" i="1"/>
  <c r="F57" i="1"/>
  <c r="F56" i="1"/>
  <c r="F55" i="1"/>
  <c r="F54" i="1"/>
  <c r="F53" i="1"/>
  <c r="F52" i="1"/>
  <c r="F34" i="1" l="1"/>
  <c r="F35" i="1"/>
  <c r="F36" i="1"/>
  <c r="F37" i="1"/>
  <c r="F38" i="1"/>
  <c r="F39" i="1"/>
  <c r="F40" i="1"/>
  <c r="F41" i="1"/>
  <c r="F42" i="1"/>
  <c r="F43" i="1"/>
  <c r="F44" i="1"/>
  <c r="F33" i="1"/>
  <c r="F16" i="1"/>
  <c r="F17" i="1"/>
  <c r="F18" i="1"/>
  <c r="F19" i="1"/>
  <c r="F20" i="1"/>
  <c r="F21" i="1"/>
  <c r="F22" i="1"/>
  <c r="F23" i="1"/>
  <c r="F24" i="1"/>
  <c r="F25" i="1"/>
  <c r="F26" i="1"/>
  <c r="F27" i="1"/>
  <c r="F15" i="1"/>
  <c r="B33" i="1"/>
</calcChain>
</file>

<file path=xl/comments1.xml><?xml version="1.0" encoding="utf-8"?>
<comments xmlns="http://schemas.openxmlformats.org/spreadsheetml/2006/main">
  <authors>
    <author>Dennis</author>
  </authors>
  <commentList>
    <comment ref="H16" authorId="0" shapeId="0">
      <text>
        <r>
          <rPr>
            <b/>
            <sz val="9"/>
            <color indexed="81"/>
            <rFont val="Tahoma"/>
            <family val="2"/>
          </rPr>
          <t>SDR7.4 MF</t>
        </r>
      </text>
    </comment>
    <comment ref="H17" authorId="0" shapeId="0">
      <text>
        <r>
          <rPr>
            <b/>
            <sz val="9"/>
            <color indexed="81"/>
            <rFont val="Tahoma"/>
            <family val="2"/>
          </rPr>
          <t>SDR7.4 MF</t>
        </r>
      </text>
    </comment>
    <comment ref="H34" authorId="0" shapeId="0">
      <text>
        <r>
          <rPr>
            <b/>
            <sz val="9"/>
            <color indexed="81"/>
            <rFont val="Tahoma"/>
            <family val="2"/>
          </rPr>
          <t>SDR7.4 MF</t>
        </r>
      </text>
    </comment>
    <comment ref="H35" authorId="0" shapeId="0">
      <text>
        <r>
          <rPr>
            <b/>
            <sz val="9"/>
            <color indexed="81"/>
            <rFont val="Tahoma"/>
            <family val="2"/>
          </rPr>
          <t>SDR7.4 MF</t>
        </r>
      </text>
    </comment>
    <comment ref="H53" authorId="0" shapeId="0">
      <text>
        <r>
          <rPr>
            <b/>
            <sz val="9"/>
            <color indexed="81"/>
            <rFont val="Tahoma"/>
            <family val="2"/>
          </rPr>
          <t>SDR7.4 MF</t>
        </r>
      </text>
    </comment>
    <comment ref="H54" authorId="0" shapeId="0">
      <text>
        <r>
          <rPr>
            <b/>
            <sz val="9"/>
            <color indexed="81"/>
            <rFont val="Tahoma"/>
            <family val="2"/>
          </rPr>
          <t>SDR7.4 MF</t>
        </r>
      </text>
    </comment>
    <comment ref="H71" authorId="0" shapeId="0">
      <text>
        <r>
          <rPr>
            <b/>
            <sz val="9"/>
            <color indexed="81"/>
            <rFont val="Tahoma"/>
            <family val="2"/>
          </rPr>
          <t>SDR7.4 MF</t>
        </r>
      </text>
    </comment>
    <comment ref="H72" authorId="0" shapeId="0">
      <text>
        <r>
          <rPr>
            <b/>
            <sz val="9"/>
            <color indexed="81"/>
            <rFont val="Tahoma"/>
            <family val="2"/>
          </rPr>
          <t>SDR7.4 MF</t>
        </r>
      </text>
    </comment>
    <comment ref="H90" authorId="0" shapeId="0">
      <text>
        <r>
          <rPr>
            <b/>
            <sz val="9"/>
            <color indexed="81"/>
            <rFont val="Tahoma"/>
            <family val="2"/>
          </rPr>
          <t>SDR7.4 MF</t>
        </r>
      </text>
    </comment>
    <comment ref="H91" authorId="0" shapeId="0">
      <text>
        <r>
          <rPr>
            <b/>
            <sz val="9"/>
            <color indexed="81"/>
            <rFont val="Tahoma"/>
            <family val="2"/>
          </rPr>
          <t>SDR7.4 MF</t>
        </r>
      </text>
    </comment>
    <comment ref="H108" authorId="0" shapeId="0">
      <text>
        <r>
          <rPr>
            <b/>
            <sz val="9"/>
            <color indexed="81"/>
            <rFont val="Tahoma"/>
            <family val="2"/>
          </rPr>
          <t>SDR7.4 MF</t>
        </r>
      </text>
    </comment>
    <comment ref="H109" authorId="0" shapeId="0">
      <text>
        <r>
          <rPr>
            <b/>
            <sz val="9"/>
            <color indexed="81"/>
            <rFont val="Tahoma"/>
            <family val="2"/>
          </rPr>
          <t>SDR7.4 MF</t>
        </r>
      </text>
    </comment>
  </commentList>
</comments>
</file>

<file path=xl/sharedStrings.xml><?xml version="1.0" encoding="utf-8"?>
<sst xmlns="http://schemas.openxmlformats.org/spreadsheetml/2006/main" count="125" uniqueCount="27">
  <si>
    <t>Nominal Bore</t>
  </si>
  <si>
    <t xml:space="preserve">OD </t>
  </si>
  <si>
    <t>Thickness</t>
  </si>
  <si>
    <t>mm</t>
  </si>
  <si>
    <t>Mpa</t>
  </si>
  <si>
    <t>Stress</t>
  </si>
  <si>
    <t>kPa</t>
  </si>
  <si>
    <t>max, mm</t>
  </si>
  <si>
    <t>OD</t>
  </si>
  <si>
    <r>
      <rPr>
        <b/>
        <sz val="11"/>
        <color theme="5" tint="-0.249977111117893"/>
        <rFont val="Calibri"/>
        <family val="2"/>
        <scheme val="minor"/>
      </rPr>
      <t>Copper (AS 1432 Type B)</t>
    </r>
    <r>
      <rPr>
        <b/>
        <sz val="11"/>
        <color theme="1"/>
        <rFont val="Calibri"/>
        <family val="2"/>
        <scheme val="minor"/>
      </rPr>
      <t xml:space="preserve"> </t>
    </r>
    <r>
      <rPr>
        <b/>
        <sz val="11"/>
        <color rgb="FFFF0000"/>
        <rFont val="Calibri"/>
        <family val="2"/>
        <scheme val="minor"/>
      </rPr>
      <t>50</t>
    </r>
    <r>
      <rPr>
        <b/>
        <sz val="11"/>
        <color rgb="FFFF0000"/>
        <rFont val="Calibri"/>
        <family val="2"/>
      </rPr>
      <t>°C</t>
    </r>
  </si>
  <si>
    <r>
      <rPr>
        <b/>
        <sz val="11"/>
        <color theme="5" tint="-0.249977111117893"/>
        <rFont val="Calibri"/>
        <family val="2"/>
        <scheme val="minor"/>
      </rPr>
      <t>Copper (AS 1432 Type A)</t>
    </r>
    <r>
      <rPr>
        <b/>
        <sz val="11"/>
        <color theme="1"/>
        <rFont val="Calibri"/>
        <family val="2"/>
        <scheme val="minor"/>
      </rPr>
      <t xml:space="preserve"> </t>
    </r>
    <r>
      <rPr>
        <b/>
        <sz val="11"/>
        <color rgb="FFFF0000"/>
        <rFont val="Calibri"/>
        <family val="2"/>
        <scheme val="minor"/>
      </rPr>
      <t>50</t>
    </r>
    <r>
      <rPr>
        <b/>
        <sz val="11"/>
        <color rgb="FFFF0000"/>
        <rFont val="Calibri"/>
        <family val="2"/>
      </rPr>
      <t>°C</t>
    </r>
  </si>
  <si>
    <t>Safe Working Pressure</t>
  </si>
  <si>
    <r>
      <rPr>
        <b/>
        <sz val="11"/>
        <color theme="5" tint="-0.249977111117893"/>
        <rFont val="Calibri"/>
        <family val="2"/>
        <scheme val="minor"/>
      </rPr>
      <t>Copper (AS 1432 Type A)</t>
    </r>
    <r>
      <rPr>
        <b/>
        <sz val="11"/>
        <color theme="1"/>
        <rFont val="Calibri"/>
        <family val="2"/>
        <scheme val="minor"/>
      </rPr>
      <t xml:space="preserve"> </t>
    </r>
    <r>
      <rPr>
        <b/>
        <sz val="11"/>
        <color rgb="FFFF0000"/>
        <rFont val="Calibri"/>
        <family val="2"/>
        <scheme val="minor"/>
      </rPr>
      <t>65</t>
    </r>
    <r>
      <rPr>
        <b/>
        <sz val="11"/>
        <color rgb="FFFF0000"/>
        <rFont val="Calibri"/>
        <family val="2"/>
      </rPr>
      <t>°C (T= 0.83)</t>
    </r>
  </si>
  <si>
    <r>
      <rPr>
        <b/>
        <sz val="11"/>
        <color theme="5" tint="-0.249977111117893"/>
        <rFont val="Calibri"/>
        <family val="2"/>
        <scheme val="minor"/>
      </rPr>
      <t>Copper (AS 1432 Type B)</t>
    </r>
    <r>
      <rPr>
        <b/>
        <sz val="11"/>
        <color theme="1"/>
        <rFont val="Calibri"/>
        <family val="2"/>
        <scheme val="minor"/>
      </rPr>
      <t xml:space="preserve"> </t>
    </r>
    <r>
      <rPr>
        <b/>
        <sz val="11"/>
        <color rgb="FFFF0000"/>
        <rFont val="Calibri"/>
        <family val="2"/>
        <scheme val="minor"/>
      </rPr>
      <t>65</t>
    </r>
    <r>
      <rPr>
        <b/>
        <sz val="11"/>
        <color rgb="FFFF0000"/>
        <rFont val="Calibri"/>
        <family val="2"/>
      </rPr>
      <t>°C (T= 0.83)</t>
    </r>
  </si>
  <si>
    <t>Wall thickness</t>
  </si>
  <si>
    <r>
      <t>d</t>
    </r>
    <r>
      <rPr>
        <vertAlign val="subscript"/>
        <sz val="11"/>
        <color theme="1"/>
        <rFont val="Calibri"/>
        <family val="2"/>
        <scheme val="minor"/>
      </rPr>
      <t>i</t>
    </r>
  </si>
  <si>
    <t>Permissible Working Pressure</t>
  </si>
  <si>
    <r>
      <rPr>
        <b/>
        <sz val="11"/>
        <color rgb="FF008000"/>
        <rFont val="Calibri"/>
        <family val="2"/>
        <scheme val="minor"/>
      </rPr>
      <t>aquatherm green pipe</t>
    </r>
    <r>
      <rPr>
        <b/>
        <sz val="11"/>
        <color theme="1"/>
        <rFont val="Calibri"/>
        <family val="2"/>
        <scheme val="minor"/>
      </rPr>
      <t xml:space="preserve"> SDR9 MF RP </t>
    </r>
    <r>
      <rPr>
        <b/>
        <sz val="11"/>
        <color rgb="FFFF0000"/>
        <rFont val="Calibri"/>
        <family val="2"/>
        <scheme val="minor"/>
      </rPr>
      <t>50</t>
    </r>
    <r>
      <rPr>
        <b/>
        <sz val="11"/>
        <color rgb="FFFF0000"/>
        <rFont val="Calibri"/>
        <family val="2"/>
      </rPr>
      <t>°C</t>
    </r>
  </si>
  <si>
    <r>
      <rPr>
        <b/>
        <sz val="11"/>
        <color rgb="FF008000"/>
        <rFont val="Calibri"/>
        <family val="2"/>
        <scheme val="minor"/>
      </rPr>
      <t>aquatherm green pipe</t>
    </r>
    <r>
      <rPr>
        <b/>
        <sz val="11"/>
        <color theme="1"/>
        <rFont val="Calibri"/>
        <family val="2"/>
        <scheme val="minor"/>
      </rPr>
      <t xml:space="preserve"> SDR9 MF RP </t>
    </r>
    <r>
      <rPr>
        <b/>
        <sz val="11"/>
        <color rgb="FFFF0000"/>
        <rFont val="Calibri"/>
        <family val="2"/>
        <scheme val="minor"/>
      </rPr>
      <t>65</t>
    </r>
    <r>
      <rPr>
        <b/>
        <sz val="11"/>
        <color rgb="FFFF0000"/>
        <rFont val="Calibri"/>
        <family val="2"/>
      </rPr>
      <t>°C</t>
    </r>
  </si>
  <si>
    <r>
      <t>Comparison of pressure ratings (service life of 25</t>
    </r>
    <r>
      <rPr>
        <b/>
        <sz val="14"/>
        <color rgb="FFFF0000"/>
        <rFont val="Calibri"/>
        <family val="2"/>
        <scheme val="minor"/>
      </rPr>
      <t xml:space="preserve"> years</t>
    </r>
    <r>
      <rPr>
        <b/>
        <sz val="14"/>
        <color theme="1"/>
        <rFont val="Calibri"/>
        <family val="2"/>
        <scheme val="minor"/>
      </rPr>
      <t xml:space="preserve">), </t>
    </r>
    <r>
      <rPr>
        <b/>
        <sz val="14"/>
        <color theme="5" tint="-0.249977111117893"/>
        <rFont val="Calibri"/>
        <family val="2"/>
        <scheme val="minor"/>
      </rPr>
      <t>Copper AS 1432, Type A &amp; B</t>
    </r>
    <r>
      <rPr>
        <b/>
        <sz val="14"/>
        <color theme="1"/>
        <rFont val="Calibri"/>
        <family val="2"/>
        <scheme val="minor"/>
      </rPr>
      <t xml:space="preserve"> vs. </t>
    </r>
    <r>
      <rPr>
        <b/>
        <sz val="14"/>
        <color rgb="FF008000"/>
        <rFont val="Calibri"/>
        <family val="2"/>
        <scheme val="minor"/>
      </rPr>
      <t xml:space="preserve">aquatherm green pipe </t>
    </r>
    <r>
      <rPr>
        <b/>
        <sz val="14"/>
        <color theme="1"/>
        <rFont val="Calibri"/>
        <family val="2"/>
        <scheme val="minor"/>
      </rPr>
      <t>SDR9 MF RP</t>
    </r>
  </si>
  <si>
    <r>
      <rPr>
        <b/>
        <sz val="11"/>
        <color theme="5" tint="-0.249977111117893"/>
        <rFont val="Calibri"/>
        <family val="2"/>
        <scheme val="minor"/>
      </rPr>
      <t>Copper (AS 1432 Type A)</t>
    </r>
    <r>
      <rPr>
        <b/>
        <sz val="11"/>
        <color theme="1"/>
        <rFont val="Calibri"/>
        <family val="2"/>
        <scheme val="minor"/>
      </rPr>
      <t xml:space="preserve"> </t>
    </r>
    <r>
      <rPr>
        <b/>
        <sz val="11"/>
        <color rgb="FFFF0000"/>
        <rFont val="Calibri"/>
        <family val="2"/>
        <scheme val="minor"/>
      </rPr>
      <t>20</t>
    </r>
    <r>
      <rPr>
        <b/>
        <sz val="11"/>
        <color rgb="FFFF0000"/>
        <rFont val="Calibri"/>
        <family val="2"/>
      </rPr>
      <t>°C</t>
    </r>
  </si>
  <si>
    <r>
      <rPr>
        <b/>
        <sz val="11"/>
        <color rgb="FF008000"/>
        <rFont val="Calibri"/>
        <family val="2"/>
        <scheme val="minor"/>
      </rPr>
      <t>aquatherm green pipe</t>
    </r>
    <r>
      <rPr>
        <b/>
        <sz val="11"/>
        <color theme="1"/>
        <rFont val="Calibri"/>
        <family val="2"/>
        <scheme val="minor"/>
      </rPr>
      <t xml:space="preserve"> SDR9 MF RP </t>
    </r>
    <r>
      <rPr>
        <b/>
        <sz val="11"/>
        <color rgb="FFFF0000"/>
        <rFont val="Calibri"/>
        <family val="2"/>
        <scheme val="minor"/>
      </rPr>
      <t>20</t>
    </r>
    <r>
      <rPr>
        <b/>
        <sz val="11"/>
        <color rgb="FFFF0000"/>
        <rFont val="Calibri"/>
        <family val="2"/>
      </rPr>
      <t>°C</t>
    </r>
  </si>
  <si>
    <r>
      <rPr>
        <b/>
        <sz val="11"/>
        <color theme="5" tint="-0.249977111117893"/>
        <rFont val="Calibri"/>
        <family val="2"/>
        <scheme val="minor"/>
      </rPr>
      <t>Copper (AS 1432 Type B)</t>
    </r>
    <r>
      <rPr>
        <b/>
        <sz val="11"/>
        <color theme="1"/>
        <rFont val="Calibri"/>
        <family val="2"/>
        <scheme val="minor"/>
      </rPr>
      <t xml:space="preserve"> </t>
    </r>
    <r>
      <rPr>
        <b/>
        <sz val="11"/>
        <color rgb="FFFF0000"/>
        <rFont val="Calibri"/>
        <family val="2"/>
        <scheme val="minor"/>
      </rPr>
      <t>20</t>
    </r>
    <r>
      <rPr>
        <b/>
        <sz val="11"/>
        <color rgb="FFFF0000"/>
        <rFont val="Calibri"/>
        <family val="2"/>
      </rPr>
      <t>°C</t>
    </r>
  </si>
  <si>
    <r>
      <t>1) Potable water temperature 20</t>
    </r>
    <r>
      <rPr>
        <b/>
        <sz val="12"/>
        <color rgb="FFFF0000"/>
        <rFont val="Calibri"/>
        <family val="2"/>
      </rPr>
      <t>°C</t>
    </r>
  </si>
  <si>
    <t>`</t>
  </si>
  <si>
    <r>
      <t>2) Potable water temperature 50</t>
    </r>
    <r>
      <rPr>
        <b/>
        <sz val="12"/>
        <color rgb="FFFF0000"/>
        <rFont val="Calibri"/>
        <family val="2"/>
      </rPr>
      <t>°C</t>
    </r>
  </si>
  <si>
    <r>
      <t>3) Potable water temperature 65</t>
    </r>
    <r>
      <rPr>
        <b/>
        <sz val="12"/>
        <color rgb="FFFF0000"/>
        <rFont val="Calibri"/>
        <family val="2"/>
      </rPr>
      <t>°C (= Flow temperature Hot Potable Water Reticulation Systems)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</si>
</sst>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1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1"/>
      <color rgb="FFFF0000"/>
      <name val="Calibri"/>
      <family val="2"/>
    </font>
    <font>
      <b/>
      <sz val="11"/>
      <color theme="5" tint="-0.249977111117893"/>
      <name val="Calibri"/>
      <family val="2"/>
      <scheme val="minor"/>
    </font>
    <font>
      <b/>
      <sz val="11"/>
      <color rgb="FF00800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12"/>
      <color rgb="FFFF0000"/>
      <name val="Calibri"/>
      <family val="2"/>
    </font>
    <font>
      <b/>
      <sz val="14"/>
      <color rgb="FFFF0000"/>
      <name val="Calibri"/>
      <family val="2"/>
      <scheme val="minor"/>
    </font>
    <font>
      <b/>
      <sz val="9"/>
      <color indexed="81"/>
      <name val="Tahoma"/>
      <family val="2"/>
    </font>
    <font>
      <b/>
      <sz val="14"/>
      <color theme="5" tint="-0.249977111117893"/>
      <name val="Calibri"/>
      <family val="2"/>
      <scheme val="minor"/>
    </font>
    <font>
      <b/>
      <sz val="14"/>
      <color rgb="FF008000"/>
      <name val="Calibri"/>
      <family val="2"/>
      <scheme val="minor"/>
    </font>
    <font>
      <vertAlign val="subscript"/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">
    <xf numFmtId="0" fontId="0" fillId="0" borderId="0"/>
  </cellStyleXfs>
  <cellXfs count="18">
    <xf numFmtId="0" fontId="0" fillId="0" borderId="0" xfId="0"/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2" borderId="0" xfId="0" applyFill="1"/>
    <xf numFmtId="0" fontId="2" fillId="2" borderId="0" xfId="0" applyFont="1" applyFill="1" applyAlignment="1">
      <alignment horizontal="center"/>
    </xf>
    <xf numFmtId="0" fontId="0" fillId="2" borderId="1" xfId="0" applyFill="1" applyBorder="1" applyAlignment="1">
      <alignment horizontal="center"/>
    </xf>
    <xf numFmtId="0" fontId="0" fillId="2" borderId="0" xfId="0" applyFill="1" applyAlignment="1">
      <alignment horizontal="center"/>
    </xf>
    <xf numFmtId="0" fontId="0" fillId="2" borderId="2" xfId="0" applyFill="1" applyBorder="1" applyAlignment="1">
      <alignment horizontal="center"/>
    </xf>
    <xf numFmtId="0" fontId="0" fillId="2" borderId="1" xfId="0" applyFont="1" applyFill="1" applyBorder="1" applyAlignment="1">
      <alignment horizontal="center"/>
    </xf>
    <xf numFmtId="0" fontId="0" fillId="2" borderId="3" xfId="0" applyFill="1" applyBorder="1" applyAlignment="1">
      <alignment horizontal="center"/>
    </xf>
    <xf numFmtId="1" fontId="0" fillId="2" borderId="1" xfId="0" applyNumberFormat="1" applyFill="1" applyBorder="1" applyAlignment="1">
      <alignment horizontal="center"/>
    </xf>
    <xf numFmtId="164" fontId="0" fillId="2" borderId="1" xfId="0" applyNumberFormat="1" applyFill="1" applyBorder="1" applyAlignment="1">
      <alignment horizontal="center"/>
    </xf>
    <xf numFmtId="0" fontId="0" fillId="2" borderId="0" xfId="0" applyFill="1" applyAlignment="1">
      <alignment horizontal="right"/>
    </xf>
    <xf numFmtId="0" fontId="2" fillId="2" borderId="0" xfId="0" applyFont="1" applyFill="1" applyAlignment="1">
      <alignment horizontal="center"/>
    </xf>
    <xf numFmtId="0" fontId="7" fillId="2" borderId="0" xfId="0" applyFont="1" applyFill="1" applyAlignment="1">
      <alignment horizontal="center"/>
    </xf>
    <xf numFmtId="0" fontId="1" fillId="2" borderId="1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0" fillId="2" borderId="0" xfId="0" applyFill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008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jpg"/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emf"/><Relationship Id="rId1" Type="http://schemas.openxmlformats.org/officeDocument/2006/relationships/image" Target="../media/image4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342900</xdr:colOff>
      <xdr:row>119</xdr:row>
      <xdr:rowOff>114300</xdr:rowOff>
    </xdr:from>
    <xdr:to>
      <xdr:col>5</xdr:col>
      <xdr:colOff>1152525</xdr:colOff>
      <xdr:row>130</xdr:row>
      <xdr:rowOff>41061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62100" y="21717000"/>
          <a:ext cx="2924175" cy="20222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609599</xdr:colOff>
      <xdr:row>2</xdr:row>
      <xdr:rowOff>67502</xdr:rowOff>
    </xdr:from>
    <xdr:to>
      <xdr:col>11</xdr:col>
      <xdr:colOff>35378</xdr:colOff>
      <xdr:row>7</xdr:row>
      <xdr:rowOff>190499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19799" y="496127"/>
          <a:ext cx="4159704" cy="1265997"/>
        </a:xfrm>
        <a:prstGeom prst="rect">
          <a:avLst/>
        </a:prstGeom>
      </xdr:spPr>
    </xdr:pic>
    <xdr:clientData/>
  </xdr:twoCellAnchor>
  <xdr:twoCellAnchor editAs="oneCell">
    <xdr:from>
      <xdr:col>3</xdr:col>
      <xdr:colOff>314324</xdr:colOff>
      <xdr:row>2</xdr:row>
      <xdr:rowOff>85725</xdr:rowOff>
    </xdr:from>
    <xdr:to>
      <xdr:col>5</xdr:col>
      <xdr:colOff>485775</xdr:colOff>
      <xdr:row>7</xdr:row>
      <xdr:rowOff>180975</xdr:rowOff>
    </xdr:to>
    <xdr:pic>
      <xdr:nvPicPr>
        <xdr:cNvPr id="4" name="Picture 3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9349" y="514350"/>
          <a:ext cx="1400176" cy="1238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600075</xdr:colOff>
      <xdr:row>41</xdr:row>
      <xdr:rowOff>38100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915275" cy="7848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</xdr:colOff>
      <xdr:row>42</xdr:row>
      <xdr:rowOff>1</xdr:rowOff>
    </xdr:from>
    <xdr:to>
      <xdr:col>13</xdr:col>
      <xdr:colOff>13323</xdr:colOff>
      <xdr:row>107</xdr:row>
      <xdr:rowOff>19051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8001001"/>
          <a:ext cx="7938122" cy="12401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1</xdr:rowOff>
    </xdr:from>
    <xdr:to>
      <xdr:col>13</xdr:col>
      <xdr:colOff>183680</xdr:colOff>
      <xdr:row>65</xdr:row>
      <xdr:rowOff>38101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1"/>
          <a:ext cx="8108479" cy="1242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70C0"/>
  </sheetPr>
  <dimension ref="A2:O174"/>
  <sheetViews>
    <sheetView tabSelected="1" workbookViewId="0">
      <selection activeCell="B6" sqref="B6"/>
    </sheetView>
  </sheetViews>
  <sheetFormatPr defaultRowHeight="15" x14ac:dyDescent="0.25"/>
  <cols>
    <col min="1" max="2" width="9.140625" style="3"/>
    <col min="3" max="3" width="13.28515625" style="3" bestFit="1" customWidth="1"/>
    <col min="4" max="4" width="8.85546875" style="3" bestFit="1" customWidth="1"/>
    <col min="5" max="5" width="9.5703125" style="3" bestFit="1" customWidth="1"/>
    <col min="6" max="6" width="22" style="3" customWidth="1"/>
    <col min="7" max="8" width="9.140625" style="3"/>
    <col min="9" max="9" width="19.28515625" style="3" bestFit="1" customWidth="1"/>
    <col min="10" max="10" width="14.5703125" style="3" bestFit="1" customWidth="1"/>
    <col min="11" max="11" width="28" style="3" bestFit="1" customWidth="1"/>
    <col min="12" max="12" width="9.140625" style="3"/>
    <col min="13" max="13" width="17.5703125" style="3" bestFit="1" customWidth="1"/>
    <col min="14" max="14" width="14.5703125" style="3" bestFit="1" customWidth="1"/>
    <col min="15" max="15" width="16.140625" bestFit="1" customWidth="1"/>
  </cols>
  <sheetData>
    <row r="2" spans="1:15" ht="18.75" x14ac:dyDescent="0.3">
      <c r="A2" s="13" t="s">
        <v>19</v>
      </c>
      <c r="B2" s="13"/>
      <c r="C2" s="13"/>
      <c r="D2" s="13"/>
      <c r="E2" s="13"/>
      <c r="F2" s="13"/>
      <c r="G2" s="13"/>
      <c r="H2" s="13"/>
      <c r="I2" s="13"/>
      <c r="J2" s="13"/>
      <c r="K2" s="13"/>
      <c r="L2" s="13"/>
    </row>
    <row r="3" spans="1:15" ht="18.75" x14ac:dyDescent="0.3">
      <c r="A3" s="4"/>
      <c r="B3" s="4"/>
      <c r="C3" s="4"/>
      <c r="D3" s="4"/>
      <c r="E3" s="4"/>
      <c r="F3" s="4"/>
      <c r="G3" s="4"/>
      <c r="H3" s="4"/>
      <c r="I3" s="4"/>
      <c r="J3" s="4"/>
      <c r="K3" s="4"/>
      <c r="L3" s="4"/>
    </row>
    <row r="4" spans="1:15" ht="18.75" x14ac:dyDescent="0.3">
      <c r="A4" s="4"/>
      <c r="B4" s="4"/>
      <c r="C4" s="4"/>
      <c r="D4" s="4"/>
      <c r="E4" s="4"/>
      <c r="F4" s="4"/>
      <c r="G4" s="4"/>
      <c r="H4" s="4"/>
      <c r="I4" s="4"/>
      <c r="J4" s="4"/>
      <c r="K4" s="4"/>
      <c r="L4" s="4"/>
    </row>
    <row r="5" spans="1:15" ht="18.75" x14ac:dyDescent="0.3">
      <c r="A5" s="4"/>
      <c r="B5" s="4"/>
      <c r="C5" s="4"/>
      <c r="D5" s="4"/>
      <c r="E5" s="4"/>
      <c r="F5" s="4"/>
      <c r="G5" s="4"/>
      <c r="H5" s="4"/>
      <c r="I5" s="4"/>
      <c r="J5" s="4"/>
      <c r="K5" s="4"/>
      <c r="L5" s="4"/>
    </row>
    <row r="6" spans="1:15" ht="18.75" x14ac:dyDescent="0.3">
      <c r="A6" s="4"/>
      <c r="B6" s="4"/>
      <c r="C6" s="4"/>
      <c r="D6" s="4"/>
      <c r="E6" s="4"/>
      <c r="F6" s="4"/>
      <c r="G6" s="4"/>
      <c r="H6" s="4"/>
      <c r="I6" s="4"/>
      <c r="J6" s="4"/>
      <c r="K6" s="4"/>
      <c r="L6" s="4"/>
    </row>
    <row r="10" spans="1:15" ht="15.75" x14ac:dyDescent="0.25">
      <c r="C10" s="14" t="s">
        <v>23</v>
      </c>
      <c r="D10" s="14"/>
      <c r="E10" s="14"/>
      <c r="F10" s="14"/>
      <c r="G10" s="14"/>
      <c r="H10" s="14"/>
      <c r="I10" s="14"/>
      <c r="J10" s="14"/>
      <c r="K10" s="14"/>
    </row>
    <row r="12" spans="1:15" x14ac:dyDescent="0.25">
      <c r="C12" s="5"/>
      <c r="D12" s="15" t="s">
        <v>20</v>
      </c>
      <c r="E12" s="15"/>
      <c r="F12" s="15"/>
      <c r="G12" s="6"/>
      <c r="H12" s="5"/>
      <c r="I12" s="15" t="s">
        <v>21</v>
      </c>
      <c r="J12" s="15"/>
      <c r="K12" s="15"/>
      <c r="M12" s="16"/>
      <c r="N12" s="16"/>
      <c r="O12" s="16"/>
    </row>
    <row r="13" spans="1:15" ht="18" x14ac:dyDescent="0.35">
      <c r="B13" s="12" t="s">
        <v>5</v>
      </c>
      <c r="C13" s="5" t="s">
        <v>0</v>
      </c>
      <c r="D13" s="5" t="s">
        <v>1</v>
      </c>
      <c r="E13" s="5" t="s">
        <v>2</v>
      </c>
      <c r="F13" s="7" t="s">
        <v>11</v>
      </c>
      <c r="G13" s="6"/>
      <c r="H13" s="5" t="s">
        <v>8</v>
      </c>
      <c r="I13" s="5" t="s">
        <v>14</v>
      </c>
      <c r="J13" s="5" t="s">
        <v>15</v>
      </c>
      <c r="K13" s="8" t="s">
        <v>16</v>
      </c>
      <c r="M13" s="6"/>
      <c r="N13" s="6"/>
      <c r="O13" s="1"/>
    </row>
    <row r="14" spans="1:15" x14ac:dyDescent="0.25">
      <c r="B14" s="12" t="s">
        <v>4</v>
      </c>
      <c r="C14" s="5" t="s">
        <v>3</v>
      </c>
      <c r="D14" s="5" t="s">
        <v>7</v>
      </c>
      <c r="E14" s="5" t="s">
        <v>3</v>
      </c>
      <c r="F14" s="5" t="s">
        <v>6</v>
      </c>
      <c r="G14" s="6"/>
      <c r="H14" s="5" t="s">
        <v>3</v>
      </c>
      <c r="I14" s="9" t="s">
        <v>3</v>
      </c>
      <c r="J14" s="5" t="s">
        <v>3</v>
      </c>
      <c r="K14" s="5" t="s">
        <v>6</v>
      </c>
      <c r="M14" s="6"/>
      <c r="N14" s="6"/>
      <c r="O14" s="1"/>
    </row>
    <row r="15" spans="1:15" x14ac:dyDescent="0.25">
      <c r="B15" s="3">
        <v>41</v>
      </c>
      <c r="C15" s="5">
        <v>18</v>
      </c>
      <c r="D15" s="5">
        <v>15.88</v>
      </c>
      <c r="E15" s="5">
        <v>1.04</v>
      </c>
      <c r="F15" s="10">
        <f>MROUND(2000*$B$15*E15/(D15-E15),10)</f>
        <v>5750</v>
      </c>
      <c r="G15" s="6"/>
      <c r="H15" s="5"/>
      <c r="I15" s="5"/>
      <c r="J15" s="5"/>
      <c r="K15" s="5"/>
      <c r="M15" s="6"/>
      <c r="N15" s="6"/>
      <c r="O15" s="1"/>
    </row>
    <row r="16" spans="1:15" x14ac:dyDescent="0.25">
      <c r="C16" s="5">
        <v>20</v>
      </c>
      <c r="D16" s="5">
        <v>19.05</v>
      </c>
      <c r="E16" s="5">
        <v>1.21</v>
      </c>
      <c r="F16" s="10">
        <f t="shared" ref="F16:F27" si="0">MROUND(2000*$B$15*E16/(D16-E16),10)</f>
        <v>5560</v>
      </c>
      <c r="G16" s="6"/>
      <c r="H16" s="5">
        <v>20</v>
      </c>
      <c r="I16" s="11">
        <v>2.8</v>
      </c>
      <c r="J16" s="11">
        <v>14.4</v>
      </c>
      <c r="K16" s="5">
        <v>2530</v>
      </c>
    </row>
    <row r="17" spans="2:11" x14ac:dyDescent="0.25">
      <c r="C17" s="5">
        <v>25</v>
      </c>
      <c r="D17" s="5">
        <v>25.4</v>
      </c>
      <c r="E17" s="5">
        <v>1.39</v>
      </c>
      <c r="F17" s="10">
        <f t="shared" si="0"/>
        <v>4750</v>
      </c>
      <c r="G17" s="6"/>
      <c r="H17" s="5">
        <v>25</v>
      </c>
      <c r="I17" s="11">
        <v>3.5</v>
      </c>
      <c r="J17" s="11">
        <v>18</v>
      </c>
      <c r="K17" s="5">
        <v>2530</v>
      </c>
    </row>
    <row r="18" spans="2:11" x14ac:dyDescent="0.25">
      <c r="C18" s="5">
        <v>32</v>
      </c>
      <c r="D18" s="5">
        <v>31.75</v>
      </c>
      <c r="E18" s="5">
        <v>1.39</v>
      </c>
      <c r="F18" s="10">
        <f t="shared" si="0"/>
        <v>3750</v>
      </c>
      <c r="G18" s="6"/>
      <c r="H18" s="5">
        <v>32</v>
      </c>
      <c r="I18" s="11">
        <v>3.6</v>
      </c>
      <c r="J18" s="11">
        <v>24.8</v>
      </c>
      <c r="K18" s="5">
        <v>2350</v>
      </c>
    </row>
    <row r="19" spans="2:11" x14ac:dyDescent="0.25">
      <c r="C19" s="5">
        <v>40</v>
      </c>
      <c r="D19" s="5">
        <v>38.1</v>
      </c>
      <c r="E19" s="5">
        <v>1.39</v>
      </c>
      <c r="F19" s="10">
        <f t="shared" si="0"/>
        <v>3100</v>
      </c>
      <c r="G19" s="6"/>
      <c r="H19" s="5">
        <v>40</v>
      </c>
      <c r="I19" s="11">
        <v>4.5</v>
      </c>
      <c r="J19" s="11">
        <v>31</v>
      </c>
      <c r="K19" s="5">
        <v>2350</v>
      </c>
    </row>
    <row r="20" spans="2:11" x14ac:dyDescent="0.25">
      <c r="C20" s="5">
        <v>50</v>
      </c>
      <c r="D20" s="5">
        <v>50.8</v>
      </c>
      <c r="E20" s="5">
        <v>1.39</v>
      </c>
      <c r="F20" s="10">
        <f t="shared" si="0"/>
        <v>2310</v>
      </c>
      <c r="G20" s="6"/>
      <c r="H20" s="5">
        <v>50</v>
      </c>
      <c r="I20" s="11">
        <v>5.6</v>
      </c>
      <c r="J20" s="11">
        <v>38.799999999999997</v>
      </c>
      <c r="K20" s="5">
        <v>2350</v>
      </c>
    </row>
    <row r="21" spans="2:11" x14ac:dyDescent="0.25">
      <c r="C21" s="5">
        <v>65</v>
      </c>
      <c r="D21" s="5">
        <v>63.5</v>
      </c>
      <c r="E21" s="5">
        <v>1.39</v>
      </c>
      <c r="F21" s="10">
        <f t="shared" si="0"/>
        <v>1840</v>
      </c>
      <c r="G21" s="6"/>
      <c r="H21" s="5">
        <v>63</v>
      </c>
      <c r="I21" s="11">
        <v>7.1</v>
      </c>
      <c r="J21" s="11">
        <v>48.8</v>
      </c>
      <c r="K21" s="5">
        <v>2350</v>
      </c>
    </row>
    <row r="22" spans="2:11" x14ac:dyDescent="0.25">
      <c r="C22" s="5">
        <v>80</v>
      </c>
      <c r="D22" s="5">
        <v>76.2</v>
      </c>
      <c r="E22" s="5">
        <v>1.73</v>
      </c>
      <c r="F22" s="10">
        <f t="shared" si="0"/>
        <v>1900</v>
      </c>
      <c r="G22" s="6"/>
      <c r="H22" s="5">
        <v>75</v>
      </c>
      <c r="I22" s="11">
        <v>8.4</v>
      </c>
      <c r="J22" s="11">
        <v>58.2</v>
      </c>
      <c r="K22" s="5">
        <v>2350</v>
      </c>
    </row>
    <row r="23" spans="2:11" x14ac:dyDescent="0.25">
      <c r="C23" s="5">
        <v>90</v>
      </c>
      <c r="D23" s="5">
        <v>88.9</v>
      </c>
      <c r="E23" s="5">
        <v>1.73</v>
      </c>
      <c r="F23" s="10">
        <f t="shared" si="0"/>
        <v>1630</v>
      </c>
      <c r="G23" s="6"/>
      <c r="H23" s="5">
        <v>90</v>
      </c>
      <c r="I23" s="11">
        <v>10.1</v>
      </c>
      <c r="J23" s="11">
        <v>69.8</v>
      </c>
      <c r="K23" s="5">
        <v>2350</v>
      </c>
    </row>
    <row r="24" spans="2:11" x14ac:dyDescent="0.25">
      <c r="C24" s="5">
        <v>100</v>
      </c>
      <c r="D24" s="5">
        <v>101.6</v>
      </c>
      <c r="E24" s="5">
        <v>1.83</v>
      </c>
      <c r="F24" s="10">
        <f t="shared" si="0"/>
        <v>1500</v>
      </c>
      <c r="G24" s="6"/>
      <c r="H24" s="5">
        <v>110</v>
      </c>
      <c r="I24" s="11">
        <v>12.3</v>
      </c>
      <c r="J24" s="11">
        <v>85.4</v>
      </c>
      <c r="K24" s="5">
        <v>2350</v>
      </c>
    </row>
    <row r="25" spans="2:11" x14ac:dyDescent="0.25">
      <c r="C25" s="5">
        <v>125</v>
      </c>
      <c r="D25" s="5">
        <v>127</v>
      </c>
      <c r="E25" s="5">
        <v>1.83</v>
      </c>
      <c r="F25" s="10">
        <f t="shared" si="0"/>
        <v>1200</v>
      </c>
      <c r="G25" s="6"/>
      <c r="H25" s="5">
        <v>125</v>
      </c>
      <c r="I25" s="11">
        <v>14</v>
      </c>
      <c r="J25" s="11">
        <v>97</v>
      </c>
      <c r="K25" s="5">
        <v>2350</v>
      </c>
    </row>
    <row r="26" spans="2:11" x14ac:dyDescent="0.25">
      <c r="C26" s="5">
        <v>150</v>
      </c>
      <c r="D26" s="5">
        <v>152.4</v>
      </c>
      <c r="E26" s="5">
        <v>2.38</v>
      </c>
      <c r="F26" s="10">
        <f t="shared" si="0"/>
        <v>1300</v>
      </c>
      <c r="G26" s="6"/>
      <c r="H26" s="5">
        <v>160</v>
      </c>
      <c r="I26" s="11">
        <v>17.899999999999999</v>
      </c>
      <c r="J26" s="11">
        <v>124.2</v>
      </c>
      <c r="K26" s="5">
        <v>2350</v>
      </c>
    </row>
    <row r="27" spans="2:11" x14ac:dyDescent="0.25">
      <c r="C27" s="5">
        <v>200</v>
      </c>
      <c r="D27" s="5">
        <v>203.2</v>
      </c>
      <c r="E27" s="5">
        <v>2.2400000000000002</v>
      </c>
      <c r="F27" s="10">
        <f t="shared" si="0"/>
        <v>910</v>
      </c>
      <c r="G27" s="6"/>
      <c r="H27" s="5">
        <v>200</v>
      </c>
      <c r="I27" s="11">
        <v>22.4</v>
      </c>
      <c r="J27" s="11">
        <v>155.19999999999999</v>
      </c>
      <c r="K27" s="5">
        <v>2350</v>
      </c>
    </row>
    <row r="28" spans="2:11" x14ac:dyDescent="0.25">
      <c r="C28" s="6"/>
      <c r="D28" s="6"/>
      <c r="E28" s="6"/>
      <c r="F28" s="6"/>
      <c r="G28" s="6"/>
      <c r="H28" s="6"/>
      <c r="I28" s="6"/>
      <c r="J28" s="6"/>
      <c r="K28" s="6"/>
    </row>
    <row r="29" spans="2:11" x14ac:dyDescent="0.25">
      <c r="C29" s="6"/>
      <c r="D29" s="6"/>
      <c r="E29" s="6"/>
      <c r="F29" s="6"/>
      <c r="G29" s="6"/>
      <c r="H29" s="6"/>
      <c r="I29" s="6"/>
      <c r="J29" s="6"/>
      <c r="K29" s="6"/>
    </row>
    <row r="30" spans="2:11" x14ac:dyDescent="0.25">
      <c r="C30" s="5"/>
      <c r="D30" s="15" t="s">
        <v>22</v>
      </c>
      <c r="E30" s="15"/>
      <c r="F30" s="15"/>
      <c r="G30" s="6"/>
      <c r="H30" s="5"/>
      <c r="I30" s="15" t="s">
        <v>21</v>
      </c>
      <c r="J30" s="15"/>
      <c r="K30" s="15"/>
    </row>
    <row r="31" spans="2:11" ht="18" x14ac:dyDescent="0.35">
      <c r="B31" s="12" t="s">
        <v>5</v>
      </c>
      <c r="C31" s="5" t="s">
        <v>0</v>
      </c>
      <c r="D31" s="5" t="s">
        <v>1</v>
      </c>
      <c r="E31" s="5" t="s">
        <v>2</v>
      </c>
      <c r="F31" s="7" t="s">
        <v>11</v>
      </c>
      <c r="G31" s="6"/>
      <c r="H31" s="5" t="s">
        <v>8</v>
      </c>
      <c r="I31" s="5" t="s">
        <v>14</v>
      </c>
      <c r="J31" s="5" t="s">
        <v>15</v>
      </c>
      <c r="K31" s="8" t="s">
        <v>16</v>
      </c>
    </row>
    <row r="32" spans="2:11" x14ac:dyDescent="0.25">
      <c r="B32" s="12" t="s">
        <v>4</v>
      </c>
      <c r="C32" s="5" t="s">
        <v>3</v>
      </c>
      <c r="D32" s="5" t="s">
        <v>7</v>
      </c>
      <c r="E32" s="5" t="s">
        <v>3</v>
      </c>
      <c r="F32" s="5" t="s">
        <v>6</v>
      </c>
      <c r="G32" s="6"/>
      <c r="H32" s="5" t="s">
        <v>3</v>
      </c>
      <c r="I32" s="9" t="s">
        <v>3</v>
      </c>
      <c r="J32" s="5" t="s">
        <v>3</v>
      </c>
      <c r="K32" s="5" t="s">
        <v>6</v>
      </c>
    </row>
    <row r="33" spans="2:11" x14ac:dyDescent="0.25">
      <c r="B33" s="12">
        <f>B15</f>
        <v>41</v>
      </c>
      <c r="C33" s="5">
        <v>18</v>
      </c>
      <c r="D33" s="5">
        <v>15.88</v>
      </c>
      <c r="E33" s="5">
        <v>0.88</v>
      </c>
      <c r="F33" s="10">
        <f>MROUND(2000*$B$15*E33/(D33-E33),10)</f>
        <v>4810</v>
      </c>
      <c r="G33" s="6"/>
      <c r="H33" s="5"/>
      <c r="I33" s="5"/>
      <c r="J33" s="5"/>
      <c r="K33" s="5"/>
    </row>
    <row r="34" spans="2:11" x14ac:dyDescent="0.25">
      <c r="C34" s="5">
        <v>20</v>
      </c>
      <c r="D34" s="5">
        <v>19.05</v>
      </c>
      <c r="E34" s="5">
        <v>0.88</v>
      </c>
      <c r="F34" s="10">
        <f t="shared" ref="F34:F44" si="1">MROUND(2000*$B$15*E34/(D34-E34),10)</f>
        <v>3970</v>
      </c>
      <c r="G34" s="6"/>
      <c r="H34" s="5">
        <v>20</v>
      </c>
      <c r="I34" s="11">
        <v>2.8</v>
      </c>
      <c r="J34" s="11">
        <v>14.4</v>
      </c>
      <c r="K34" s="5">
        <v>2530</v>
      </c>
    </row>
    <row r="35" spans="2:11" x14ac:dyDescent="0.25">
      <c r="C35" s="5">
        <v>25</v>
      </c>
      <c r="D35" s="5">
        <v>25.4</v>
      </c>
      <c r="E35" s="5">
        <v>1.04</v>
      </c>
      <c r="F35" s="10">
        <f t="shared" si="1"/>
        <v>3500</v>
      </c>
      <c r="G35" s="6"/>
      <c r="H35" s="5">
        <v>25</v>
      </c>
      <c r="I35" s="11">
        <v>3.5</v>
      </c>
      <c r="J35" s="11">
        <v>18</v>
      </c>
      <c r="K35" s="5">
        <v>2530</v>
      </c>
    </row>
    <row r="36" spans="2:11" x14ac:dyDescent="0.25">
      <c r="C36" s="5">
        <v>32</v>
      </c>
      <c r="D36" s="5">
        <v>31.75</v>
      </c>
      <c r="E36" s="5">
        <v>1.04</v>
      </c>
      <c r="F36" s="10">
        <f t="shared" si="1"/>
        <v>2780</v>
      </c>
      <c r="G36" s="6"/>
      <c r="H36" s="5">
        <v>32</v>
      </c>
      <c r="I36" s="11">
        <v>3.6</v>
      </c>
      <c r="J36" s="11">
        <v>24.8</v>
      </c>
      <c r="K36" s="5">
        <v>2350</v>
      </c>
    </row>
    <row r="37" spans="2:11" x14ac:dyDescent="0.25">
      <c r="C37" s="5">
        <v>40</v>
      </c>
      <c r="D37" s="5">
        <v>38.1</v>
      </c>
      <c r="E37" s="5">
        <v>1.04</v>
      </c>
      <c r="F37" s="10">
        <f t="shared" si="1"/>
        <v>2300</v>
      </c>
      <c r="G37" s="6"/>
      <c r="H37" s="5">
        <v>40</v>
      </c>
      <c r="I37" s="11">
        <v>4.5</v>
      </c>
      <c r="J37" s="11">
        <v>31</v>
      </c>
      <c r="K37" s="5">
        <v>2350</v>
      </c>
    </row>
    <row r="38" spans="2:11" x14ac:dyDescent="0.25">
      <c r="C38" s="5">
        <v>50</v>
      </c>
      <c r="D38" s="5">
        <v>50.8</v>
      </c>
      <c r="E38" s="5">
        <v>1.04</v>
      </c>
      <c r="F38" s="10">
        <f t="shared" si="1"/>
        <v>1710</v>
      </c>
      <c r="G38" s="6"/>
      <c r="H38" s="5">
        <v>50</v>
      </c>
      <c r="I38" s="11">
        <v>5.6</v>
      </c>
      <c r="J38" s="11">
        <v>38.799999999999997</v>
      </c>
      <c r="K38" s="5">
        <v>2350</v>
      </c>
    </row>
    <row r="39" spans="2:11" x14ac:dyDescent="0.25">
      <c r="C39" s="5">
        <v>65</v>
      </c>
      <c r="D39" s="5">
        <v>63.5</v>
      </c>
      <c r="E39" s="5">
        <v>1.04</v>
      </c>
      <c r="F39" s="10">
        <f t="shared" si="1"/>
        <v>1370</v>
      </c>
      <c r="G39" s="6"/>
      <c r="H39" s="5">
        <v>63</v>
      </c>
      <c r="I39" s="11">
        <v>7.1</v>
      </c>
      <c r="J39" s="11">
        <v>48.8</v>
      </c>
      <c r="K39" s="5">
        <v>2350</v>
      </c>
    </row>
    <row r="40" spans="2:11" x14ac:dyDescent="0.25">
      <c r="C40" s="5">
        <v>80</v>
      </c>
      <c r="D40" s="5">
        <v>76.2</v>
      </c>
      <c r="E40" s="5">
        <v>1.39</v>
      </c>
      <c r="F40" s="10">
        <f t="shared" si="1"/>
        <v>1520</v>
      </c>
      <c r="G40" s="6"/>
      <c r="H40" s="5">
        <v>75</v>
      </c>
      <c r="I40" s="11">
        <v>8.4</v>
      </c>
      <c r="J40" s="11">
        <v>58.2</v>
      </c>
      <c r="K40" s="5">
        <v>2350</v>
      </c>
    </row>
    <row r="41" spans="2:11" x14ac:dyDescent="0.25">
      <c r="C41" s="5">
        <v>90</v>
      </c>
      <c r="D41" s="5">
        <v>88.9</v>
      </c>
      <c r="E41" s="5">
        <v>1.39</v>
      </c>
      <c r="F41" s="10">
        <f t="shared" si="1"/>
        <v>1300</v>
      </c>
      <c r="G41" s="6"/>
      <c r="H41" s="5">
        <v>90</v>
      </c>
      <c r="I41" s="11">
        <v>10.1</v>
      </c>
      <c r="J41" s="11">
        <v>69.8</v>
      </c>
      <c r="K41" s="5">
        <v>2350</v>
      </c>
    </row>
    <row r="42" spans="2:11" x14ac:dyDescent="0.25">
      <c r="C42" s="5">
        <v>100</v>
      </c>
      <c r="D42" s="5">
        <v>101.6</v>
      </c>
      <c r="E42" s="5">
        <v>1.47</v>
      </c>
      <c r="F42" s="10">
        <f t="shared" si="1"/>
        <v>1200</v>
      </c>
      <c r="G42" s="6"/>
      <c r="H42" s="5">
        <v>110</v>
      </c>
      <c r="I42" s="11">
        <v>12.3</v>
      </c>
      <c r="J42" s="11">
        <v>85.4</v>
      </c>
      <c r="K42" s="5">
        <v>2350</v>
      </c>
    </row>
    <row r="43" spans="2:11" x14ac:dyDescent="0.25">
      <c r="C43" s="5">
        <v>125</v>
      </c>
      <c r="D43" s="5">
        <v>127</v>
      </c>
      <c r="E43" s="5">
        <v>1.47</v>
      </c>
      <c r="F43" s="10">
        <f t="shared" si="1"/>
        <v>960</v>
      </c>
      <c r="G43" s="6"/>
      <c r="H43" s="5">
        <v>125</v>
      </c>
      <c r="I43" s="11">
        <v>14</v>
      </c>
      <c r="J43" s="11">
        <v>97</v>
      </c>
      <c r="K43" s="5">
        <v>2350</v>
      </c>
    </row>
    <row r="44" spans="2:11" x14ac:dyDescent="0.25">
      <c r="C44" s="5">
        <v>150</v>
      </c>
      <c r="D44" s="5">
        <v>152.4</v>
      </c>
      <c r="E44" s="5">
        <v>1.83</v>
      </c>
      <c r="F44" s="10">
        <f t="shared" si="1"/>
        <v>1000</v>
      </c>
      <c r="G44" s="6"/>
      <c r="H44" s="5">
        <v>160</v>
      </c>
      <c r="I44" s="11">
        <v>17.899999999999999</v>
      </c>
      <c r="J44" s="11">
        <v>124.2</v>
      </c>
      <c r="K44" s="5">
        <v>2350</v>
      </c>
    </row>
    <row r="45" spans="2:11" x14ac:dyDescent="0.25">
      <c r="C45" s="5">
        <v>200</v>
      </c>
      <c r="D45" s="5">
        <v>200</v>
      </c>
      <c r="E45" s="5">
        <v>1.78</v>
      </c>
      <c r="F45" s="10">
        <v>720</v>
      </c>
      <c r="G45" s="6"/>
      <c r="H45" s="5">
        <v>200</v>
      </c>
      <c r="I45" s="11">
        <v>22.4</v>
      </c>
      <c r="J45" s="11">
        <v>155.19999999999999</v>
      </c>
      <c r="K45" s="5">
        <v>2350</v>
      </c>
    </row>
    <row r="47" spans="2:11" ht="15.75" x14ac:dyDescent="0.25">
      <c r="C47" s="14" t="s">
        <v>25</v>
      </c>
      <c r="D47" s="14"/>
      <c r="E47" s="14"/>
      <c r="F47" s="14"/>
      <c r="G47" s="14"/>
      <c r="H47" s="14"/>
      <c r="I47" s="14"/>
      <c r="J47" s="14"/>
      <c r="K47" s="14"/>
    </row>
    <row r="49" spans="2:15" x14ac:dyDescent="0.25">
      <c r="C49" s="5"/>
      <c r="D49" s="15" t="s">
        <v>10</v>
      </c>
      <c r="E49" s="15"/>
      <c r="F49" s="15"/>
      <c r="G49" s="6"/>
      <c r="H49" s="5"/>
      <c r="I49" s="15" t="s">
        <v>17</v>
      </c>
      <c r="J49" s="15"/>
      <c r="K49" s="15"/>
      <c r="M49" s="16"/>
      <c r="N49" s="16"/>
      <c r="O49" s="16"/>
    </row>
    <row r="50" spans="2:15" ht="18" x14ac:dyDescent="0.35">
      <c r="B50" s="12" t="s">
        <v>5</v>
      </c>
      <c r="C50" s="5" t="s">
        <v>0</v>
      </c>
      <c r="D50" s="5" t="s">
        <v>1</v>
      </c>
      <c r="E50" s="5" t="s">
        <v>2</v>
      </c>
      <c r="F50" s="7" t="s">
        <v>11</v>
      </c>
      <c r="G50" s="6"/>
      <c r="H50" s="5" t="s">
        <v>8</v>
      </c>
      <c r="I50" s="5" t="s">
        <v>14</v>
      </c>
      <c r="J50" s="5" t="s">
        <v>15</v>
      </c>
      <c r="K50" s="8" t="s">
        <v>16</v>
      </c>
      <c r="M50" s="6"/>
      <c r="N50" s="6"/>
      <c r="O50" s="2"/>
    </row>
    <row r="51" spans="2:15" x14ac:dyDescent="0.25">
      <c r="B51" s="12" t="s">
        <v>4</v>
      </c>
      <c r="C51" s="5" t="s">
        <v>3</v>
      </c>
      <c r="D51" s="5" t="s">
        <v>7</v>
      </c>
      <c r="E51" s="5" t="s">
        <v>3</v>
      </c>
      <c r="F51" s="5" t="s">
        <v>6</v>
      </c>
      <c r="G51" s="6"/>
      <c r="H51" s="5" t="s">
        <v>3</v>
      </c>
      <c r="I51" s="9" t="s">
        <v>3</v>
      </c>
      <c r="J51" s="5" t="s">
        <v>3</v>
      </c>
      <c r="K51" s="5" t="s">
        <v>6</v>
      </c>
      <c r="M51" s="6"/>
      <c r="N51" s="6"/>
      <c r="O51" s="2"/>
    </row>
    <row r="52" spans="2:15" x14ac:dyDescent="0.25">
      <c r="B52" s="12">
        <v>41</v>
      </c>
      <c r="C52" s="5">
        <v>18</v>
      </c>
      <c r="D52" s="5">
        <v>15.88</v>
      </c>
      <c r="E52" s="5">
        <v>1.04</v>
      </c>
      <c r="F52" s="10">
        <f>MROUND(2000*$B$15*E52/(D52-E52),10)</f>
        <v>5750</v>
      </c>
      <c r="G52" s="6"/>
      <c r="H52" s="5"/>
      <c r="I52" s="5"/>
      <c r="J52" s="5"/>
      <c r="K52" s="5"/>
      <c r="M52" s="6"/>
      <c r="N52" s="6"/>
      <c r="O52" s="2"/>
    </row>
    <row r="53" spans="2:15" x14ac:dyDescent="0.25">
      <c r="C53" s="5">
        <v>20</v>
      </c>
      <c r="D53" s="5">
        <v>19.05</v>
      </c>
      <c r="E53" s="5">
        <v>1.21</v>
      </c>
      <c r="F53" s="10">
        <f t="shared" ref="F53:F64" si="2">MROUND(2000*$B$15*E53/(D53-E53),10)</f>
        <v>5560</v>
      </c>
      <c r="G53" s="6"/>
      <c r="H53" s="5">
        <v>20</v>
      </c>
      <c r="I53" s="11">
        <v>2.8</v>
      </c>
      <c r="J53" s="11">
        <v>14.4</v>
      </c>
      <c r="K53" s="5">
        <v>1520</v>
      </c>
    </row>
    <row r="54" spans="2:15" x14ac:dyDescent="0.25">
      <c r="C54" s="5">
        <v>25</v>
      </c>
      <c r="D54" s="5">
        <v>25.4</v>
      </c>
      <c r="E54" s="5">
        <v>1.39</v>
      </c>
      <c r="F54" s="10">
        <f t="shared" si="2"/>
        <v>4750</v>
      </c>
      <c r="G54" s="6"/>
      <c r="H54" s="5">
        <v>25</v>
      </c>
      <c r="I54" s="11">
        <v>3.5</v>
      </c>
      <c r="J54" s="11">
        <v>18</v>
      </c>
      <c r="K54" s="5">
        <v>1520</v>
      </c>
    </row>
    <row r="55" spans="2:15" x14ac:dyDescent="0.25">
      <c r="C55" s="5">
        <v>32</v>
      </c>
      <c r="D55" s="5">
        <v>31.75</v>
      </c>
      <c r="E55" s="5">
        <v>1.39</v>
      </c>
      <c r="F55" s="10">
        <f t="shared" si="2"/>
        <v>3750</v>
      </c>
      <c r="G55" s="6"/>
      <c r="H55" s="5">
        <v>32</v>
      </c>
      <c r="I55" s="11">
        <v>3.6</v>
      </c>
      <c r="J55" s="11">
        <v>24.8</v>
      </c>
      <c r="K55" s="5">
        <v>1480</v>
      </c>
    </row>
    <row r="56" spans="2:15" x14ac:dyDescent="0.25">
      <c r="C56" s="5">
        <v>40</v>
      </c>
      <c r="D56" s="5">
        <v>38.1</v>
      </c>
      <c r="E56" s="5">
        <v>1.39</v>
      </c>
      <c r="F56" s="10">
        <f t="shared" si="2"/>
        <v>3100</v>
      </c>
      <c r="G56" s="6"/>
      <c r="H56" s="5">
        <v>40</v>
      </c>
      <c r="I56" s="11">
        <v>4.5</v>
      </c>
      <c r="J56" s="11">
        <v>31</v>
      </c>
      <c r="K56" s="5">
        <v>1480</v>
      </c>
    </row>
    <row r="57" spans="2:15" x14ac:dyDescent="0.25">
      <c r="C57" s="5">
        <v>50</v>
      </c>
      <c r="D57" s="5">
        <v>50.8</v>
      </c>
      <c r="E57" s="5">
        <v>1.39</v>
      </c>
      <c r="F57" s="10">
        <f t="shared" si="2"/>
        <v>2310</v>
      </c>
      <c r="G57" s="6"/>
      <c r="H57" s="5">
        <v>50</v>
      </c>
      <c r="I57" s="11">
        <v>5.6</v>
      </c>
      <c r="J57" s="11">
        <v>38.799999999999997</v>
      </c>
      <c r="K57" s="5">
        <v>1480</v>
      </c>
    </row>
    <row r="58" spans="2:15" x14ac:dyDescent="0.25">
      <c r="C58" s="5">
        <v>65</v>
      </c>
      <c r="D58" s="5">
        <v>63.5</v>
      </c>
      <c r="E58" s="5">
        <v>1.39</v>
      </c>
      <c r="F58" s="10">
        <f t="shared" si="2"/>
        <v>1840</v>
      </c>
      <c r="G58" s="6"/>
      <c r="H58" s="5">
        <v>63</v>
      </c>
      <c r="I58" s="11">
        <v>7.1</v>
      </c>
      <c r="J58" s="11">
        <v>48.8</v>
      </c>
      <c r="K58" s="5">
        <v>1480</v>
      </c>
    </row>
    <row r="59" spans="2:15" x14ac:dyDescent="0.25">
      <c r="C59" s="5">
        <v>80</v>
      </c>
      <c r="D59" s="5">
        <v>76.2</v>
      </c>
      <c r="E59" s="5">
        <v>1.73</v>
      </c>
      <c r="F59" s="10">
        <f t="shared" si="2"/>
        <v>1900</v>
      </c>
      <c r="G59" s="6"/>
      <c r="H59" s="5">
        <v>75</v>
      </c>
      <c r="I59" s="11">
        <v>8.4</v>
      </c>
      <c r="J59" s="11">
        <v>58.2</v>
      </c>
      <c r="K59" s="5">
        <v>1480</v>
      </c>
    </row>
    <row r="60" spans="2:15" x14ac:dyDescent="0.25">
      <c r="C60" s="5">
        <v>90</v>
      </c>
      <c r="D60" s="5">
        <v>88.9</v>
      </c>
      <c r="E60" s="5">
        <v>1.73</v>
      </c>
      <c r="F60" s="10">
        <f t="shared" si="2"/>
        <v>1630</v>
      </c>
      <c r="G60" s="6"/>
      <c r="H60" s="5">
        <v>90</v>
      </c>
      <c r="I60" s="11">
        <v>10.1</v>
      </c>
      <c r="J60" s="11">
        <v>69.8</v>
      </c>
      <c r="K60" s="5">
        <v>1480</v>
      </c>
    </row>
    <row r="61" spans="2:15" x14ac:dyDescent="0.25">
      <c r="C61" s="5">
        <v>100</v>
      </c>
      <c r="D61" s="5">
        <v>101.6</v>
      </c>
      <c r="E61" s="5">
        <v>1.83</v>
      </c>
      <c r="F61" s="10">
        <f t="shared" si="2"/>
        <v>1500</v>
      </c>
      <c r="G61" s="6"/>
      <c r="H61" s="5">
        <v>110</v>
      </c>
      <c r="I61" s="11">
        <v>12.3</v>
      </c>
      <c r="J61" s="11">
        <v>85.4</v>
      </c>
      <c r="K61" s="5">
        <v>1480</v>
      </c>
    </row>
    <row r="62" spans="2:15" x14ac:dyDescent="0.25">
      <c r="C62" s="5">
        <v>125</v>
      </c>
      <c r="D62" s="5">
        <v>127</v>
      </c>
      <c r="E62" s="5">
        <v>1.83</v>
      </c>
      <c r="F62" s="10">
        <f t="shared" si="2"/>
        <v>1200</v>
      </c>
      <c r="G62" s="6"/>
      <c r="H62" s="5">
        <v>125</v>
      </c>
      <c r="I62" s="11">
        <v>14</v>
      </c>
      <c r="J62" s="11">
        <v>97</v>
      </c>
      <c r="K62" s="5">
        <v>1480</v>
      </c>
    </row>
    <row r="63" spans="2:15" x14ac:dyDescent="0.25">
      <c r="C63" s="5">
        <v>150</v>
      </c>
      <c r="D63" s="5">
        <v>152.4</v>
      </c>
      <c r="E63" s="5">
        <v>2.38</v>
      </c>
      <c r="F63" s="10">
        <f t="shared" si="2"/>
        <v>1300</v>
      </c>
      <c r="G63" s="6"/>
      <c r="H63" s="5">
        <v>160</v>
      </c>
      <c r="I63" s="11">
        <v>17.899999999999999</v>
      </c>
      <c r="J63" s="11">
        <v>124.2</v>
      </c>
      <c r="K63" s="5">
        <v>1480</v>
      </c>
    </row>
    <row r="64" spans="2:15" x14ac:dyDescent="0.25">
      <c r="C64" s="5">
        <v>200</v>
      </c>
      <c r="D64" s="5">
        <v>203.2</v>
      </c>
      <c r="E64" s="5">
        <v>2.2400000000000002</v>
      </c>
      <c r="F64" s="10">
        <f t="shared" si="2"/>
        <v>910</v>
      </c>
      <c r="G64" s="6"/>
      <c r="H64" s="5">
        <v>200</v>
      </c>
      <c r="I64" s="11">
        <v>22.4</v>
      </c>
      <c r="J64" s="11">
        <v>155.19999999999999</v>
      </c>
      <c r="K64" s="5">
        <v>1480</v>
      </c>
    </row>
    <row r="65" spans="2:11" x14ac:dyDescent="0.25">
      <c r="C65" s="6"/>
      <c r="D65" s="6"/>
      <c r="E65" s="6"/>
      <c r="F65" s="6"/>
      <c r="G65" s="6"/>
      <c r="H65" s="6"/>
      <c r="I65" s="6"/>
      <c r="J65" s="6"/>
      <c r="K65" s="6"/>
    </row>
    <row r="66" spans="2:11" x14ac:dyDescent="0.25">
      <c r="C66" s="6"/>
      <c r="D66" s="6"/>
      <c r="E66" s="6"/>
      <c r="F66" s="6"/>
      <c r="G66" s="6"/>
      <c r="H66" s="6"/>
      <c r="I66" s="6"/>
      <c r="J66" s="6"/>
      <c r="K66" s="6"/>
    </row>
    <row r="67" spans="2:11" x14ac:dyDescent="0.25">
      <c r="C67" s="5"/>
      <c r="D67" s="15" t="s">
        <v>9</v>
      </c>
      <c r="E67" s="15"/>
      <c r="F67" s="15"/>
      <c r="G67" s="6"/>
      <c r="H67" s="5"/>
      <c r="I67" s="15" t="s">
        <v>17</v>
      </c>
      <c r="J67" s="15"/>
      <c r="K67" s="15"/>
    </row>
    <row r="68" spans="2:11" ht="18" x14ac:dyDescent="0.35">
      <c r="B68" s="12" t="s">
        <v>5</v>
      </c>
      <c r="C68" s="5" t="s">
        <v>0</v>
      </c>
      <c r="D68" s="5" t="s">
        <v>1</v>
      </c>
      <c r="E68" s="5" t="s">
        <v>2</v>
      </c>
      <c r="F68" s="7" t="s">
        <v>11</v>
      </c>
      <c r="G68" s="6"/>
      <c r="H68" s="5" t="s">
        <v>8</v>
      </c>
      <c r="I68" s="5" t="s">
        <v>14</v>
      </c>
      <c r="J68" s="5" t="s">
        <v>15</v>
      </c>
      <c r="K68" s="8" t="s">
        <v>16</v>
      </c>
    </row>
    <row r="69" spans="2:11" x14ac:dyDescent="0.25">
      <c r="B69" s="12" t="s">
        <v>4</v>
      </c>
      <c r="C69" s="5" t="s">
        <v>3</v>
      </c>
      <c r="D69" s="5" t="s">
        <v>7</v>
      </c>
      <c r="E69" s="5" t="s">
        <v>3</v>
      </c>
      <c r="F69" s="5" t="s">
        <v>6</v>
      </c>
      <c r="G69" s="6"/>
      <c r="H69" s="5" t="s">
        <v>3</v>
      </c>
      <c r="I69" s="9" t="s">
        <v>3</v>
      </c>
      <c r="J69" s="5" t="s">
        <v>3</v>
      </c>
      <c r="K69" s="5" t="s">
        <v>6</v>
      </c>
    </row>
    <row r="70" spans="2:11" x14ac:dyDescent="0.25">
      <c r="B70" s="12">
        <f>B52</f>
        <v>41</v>
      </c>
      <c r="C70" s="5">
        <v>18</v>
      </c>
      <c r="D70" s="5">
        <v>15.88</v>
      </c>
      <c r="E70" s="5">
        <v>0.88</v>
      </c>
      <c r="F70" s="10">
        <f>MROUND(2000*$B$15*E70/(D70-E70),10)</f>
        <v>4810</v>
      </c>
      <c r="G70" s="6"/>
      <c r="H70" s="5"/>
      <c r="I70" s="5"/>
      <c r="J70" s="5"/>
      <c r="K70" s="5"/>
    </row>
    <row r="71" spans="2:11" x14ac:dyDescent="0.25">
      <c r="C71" s="5">
        <v>20</v>
      </c>
      <c r="D71" s="5">
        <v>19.05</v>
      </c>
      <c r="E71" s="5">
        <v>0.88</v>
      </c>
      <c r="F71" s="10">
        <f t="shared" ref="F71:F81" si="3">MROUND(2000*$B$15*E71/(D71-E71),10)</f>
        <v>3970</v>
      </c>
      <c r="G71" s="6"/>
      <c r="H71" s="5">
        <v>20</v>
      </c>
      <c r="I71" s="11">
        <v>2.8</v>
      </c>
      <c r="J71" s="11">
        <v>14.4</v>
      </c>
      <c r="K71" s="5">
        <v>1520</v>
      </c>
    </row>
    <row r="72" spans="2:11" x14ac:dyDescent="0.25">
      <c r="C72" s="5">
        <v>25</v>
      </c>
      <c r="D72" s="5">
        <v>25.4</v>
      </c>
      <c r="E72" s="5">
        <v>1.04</v>
      </c>
      <c r="F72" s="10">
        <f t="shared" si="3"/>
        <v>3500</v>
      </c>
      <c r="G72" s="6"/>
      <c r="H72" s="5">
        <v>25</v>
      </c>
      <c r="I72" s="11">
        <v>3.5</v>
      </c>
      <c r="J72" s="11">
        <v>18</v>
      </c>
      <c r="K72" s="5">
        <v>1520</v>
      </c>
    </row>
    <row r="73" spans="2:11" x14ac:dyDescent="0.25">
      <c r="C73" s="5">
        <v>32</v>
      </c>
      <c r="D73" s="5">
        <v>31.75</v>
      </c>
      <c r="E73" s="5">
        <v>1.04</v>
      </c>
      <c r="F73" s="10">
        <f t="shared" si="3"/>
        <v>2780</v>
      </c>
      <c r="G73" s="6"/>
      <c r="H73" s="5">
        <v>32</v>
      </c>
      <c r="I73" s="11">
        <v>3.6</v>
      </c>
      <c r="J73" s="11">
        <v>24.8</v>
      </c>
      <c r="K73" s="5">
        <v>1480</v>
      </c>
    </row>
    <row r="74" spans="2:11" x14ac:dyDescent="0.25">
      <c r="C74" s="5">
        <v>40</v>
      </c>
      <c r="D74" s="5">
        <v>38.1</v>
      </c>
      <c r="E74" s="5">
        <v>1.04</v>
      </c>
      <c r="F74" s="10">
        <f t="shared" si="3"/>
        <v>2300</v>
      </c>
      <c r="G74" s="6"/>
      <c r="H74" s="5">
        <v>40</v>
      </c>
      <c r="I74" s="11">
        <v>4.5</v>
      </c>
      <c r="J74" s="11">
        <v>31</v>
      </c>
      <c r="K74" s="5">
        <v>1480</v>
      </c>
    </row>
    <row r="75" spans="2:11" x14ac:dyDescent="0.25">
      <c r="C75" s="5">
        <v>50</v>
      </c>
      <c r="D75" s="5">
        <v>50.8</v>
      </c>
      <c r="E75" s="5">
        <v>1.04</v>
      </c>
      <c r="F75" s="10">
        <f t="shared" si="3"/>
        <v>1710</v>
      </c>
      <c r="G75" s="6"/>
      <c r="H75" s="5">
        <v>50</v>
      </c>
      <c r="I75" s="11">
        <v>5.6</v>
      </c>
      <c r="J75" s="11">
        <v>38.799999999999997</v>
      </c>
      <c r="K75" s="5">
        <v>1480</v>
      </c>
    </row>
    <row r="76" spans="2:11" x14ac:dyDescent="0.25">
      <c r="C76" s="5">
        <v>65</v>
      </c>
      <c r="D76" s="5">
        <v>63.5</v>
      </c>
      <c r="E76" s="5">
        <v>1.04</v>
      </c>
      <c r="F76" s="10">
        <f t="shared" si="3"/>
        <v>1370</v>
      </c>
      <c r="G76" s="6"/>
      <c r="H76" s="5">
        <v>63</v>
      </c>
      <c r="I76" s="11">
        <v>7.1</v>
      </c>
      <c r="J76" s="11">
        <v>48.8</v>
      </c>
      <c r="K76" s="5">
        <v>1480</v>
      </c>
    </row>
    <row r="77" spans="2:11" x14ac:dyDescent="0.25">
      <c r="C77" s="5">
        <v>80</v>
      </c>
      <c r="D77" s="5">
        <v>76.2</v>
      </c>
      <c r="E77" s="5">
        <v>1.39</v>
      </c>
      <c r="F77" s="10">
        <f t="shared" si="3"/>
        <v>1520</v>
      </c>
      <c r="G77" s="6"/>
      <c r="H77" s="5">
        <v>75</v>
      </c>
      <c r="I77" s="11">
        <v>8.4</v>
      </c>
      <c r="J77" s="11">
        <v>58.2</v>
      </c>
      <c r="K77" s="5">
        <v>1480</v>
      </c>
    </row>
    <row r="78" spans="2:11" x14ac:dyDescent="0.25">
      <c r="C78" s="5">
        <v>90</v>
      </c>
      <c r="D78" s="5">
        <v>88.9</v>
      </c>
      <c r="E78" s="5">
        <v>1.39</v>
      </c>
      <c r="F78" s="10">
        <f t="shared" si="3"/>
        <v>1300</v>
      </c>
      <c r="G78" s="6"/>
      <c r="H78" s="5">
        <v>90</v>
      </c>
      <c r="I78" s="11">
        <v>10.1</v>
      </c>
      <c r="J78" s="11">
        <v>69.8</v>
      </c>
      <c r="K78" s="5">
        <v>1480</v>
      </c>
    </row>
    <row r="79" spans="2:11" x14ac:dyDescent="0.25">
      <c r="C79" s="5">
        <v>100</v>
      </c>
      <c r="D79" s="5">
        <v>101.6</v>
      </c>
      <c r="E79" s="5">
        <v>1.47</v>
      </c>
      <c r="F79" s="10">
        <f t="shared" si="3"/>
        <v>1200</v>
      </c>
      <c r="G79" s="6"/>
      <c r="H79" s="5">
        <v>110</v>
      </c>
      <c r="I79" s="11">
        <v>12.3</v>
      </c>
      <c r="J79" s="11">
        <v>85.4</v>
      </c>
      <c r="K79" s="5">
        <v>1480</v>
      </c>
    </row>
    <row r="80" spans="2:11" x14ac:dyDescent="0.25">
      <c r="C80" s="5">
        <v>125</v>
      </c>
      <c r="D80" s="5">
        <v>127</v>
      </c>
      <c r="E80" s="5">
        <v>1.47</v>
      </c>
      <c r="F80" s="10">
        <f t="shared" si="3"/>
        <v>960</v>
      </c>
      <c r="G80" s="6"/>
      <c r="H80" s="5">
        <v>125</v>
      </c>
      <c r="I80" s="11">
        <v>14</v>
      </c>
      <c r="J80" s="11">
        <v>97</v>
      </c>
      <c r="K80" s="5">
        <v>1480</v>
      </c>
    </row>
    <row r="81" spans="2:15" x14ac:dyDescent="0.25">
      <c r="C81" s="5">
        <v>150</v>
      </c>
      <c r="D81" s="5">
        <v>152.4</v>
      </c>
      <c r="E81" s="5">
        <v>1.83</v>
      </c>
      <c r="F81" s="10">
        <f t="shared" si="3"/>
        <v>1000</v>
      </c>
      <c r="G81" s="6"/>
      <c r="H81" s="5">
        <v>160</v>
      </c>
      <c r="I81" s="11">
        <v>17.899999999999999</v>
      </c>
      <c r="J81" s="11">
        <v>124.2</v>
      </c>
      <c r="K81" s="5">
        <v>1480</v>
      </c>
    </row>
    <row r="82" spans="2:15" x14ac:dyDescent="0.25">
      <c r="C82" s="5">
        <v>200</v>
      </c>
      <c r="D82" s="5">
        <v>200</v>
      </c>
      <c r="E82" s="5">
        <v>1.78</v>
      </c>
      <c r="F82" s="10">
        <v>720</v>
      </c>
      <c r="G82" s="6"/>
      <c r="H82" s="5">
        <v>200</v>
      </c>
      <c r="I82" s="11">
        <v>22.4</v>
      </c>
      <c r="J82" s="11">
        <v>155.19999999999999</v>
      </c>
      <c r="K82" s="5">
        <v>1480</v>
      </c>
    </row>
    <row r="84" spans="2:15" ht="15.75" x14ac:dyDescent="0.25">
      <c r="C84" s="14" t="s">
        <v>26</v>
      </c>
      <c r="D84" s="14"/>
      <c r="E84" s="14"/>
      <c r="F84" s="14"/>
      <c r="G84" s="14"/>
      <c r="H84" s="14"/>
      <c r="I84" s="14"/>
      <c r="J84" s="14"/>
      <c r="K84" s="14"/>
    </row>
    <row r="86" spans="2:15" x14ac:dyDescent="0.25">
      <c r="C86" s="5"/>
      <c r="D86" s="15" t="s">
        <v>12</v>
      </c>
      <c r="E86" s="15"/>
      <c r="F86" s="15"/>
      <c r="G86" s="6"/>
      <c r="H86" s="5"/>
      <c r="I86" s="15" t="s">
        <v>18</v>
      </c>
      <c r="J86" s="15"/>
      <c r="K86" s="15"/>
      <c r="M86" s="16"/>
      <c r="N86" s="16"/>
      <c r="O86" s="16"/>
    </row>
    <row r="87" spans="2:15" ht="18" x14ac:dyDescent="0.35">
      <c r="B87" s="12" t="s">
        <v>5</v>
      </c>
      <c r="C87" s="5" t="s">
        <v>0</v>
      </c>
      <c r="D87" s="5" t="s">
        <v>1</v>
      </c>
      <c r="E87" s="5" t="s">
        <v>2</v>
      </c>
      <c r="F87" s="7" t="s">
        <v>11</v>
      </c>
      <c r="G87" s="6"/>
      <c r="H87" s="5" t="s">
        <v>8</v>
      </c>
      <c r="I87" s="5" t="s">
        <v>14</v>
      </c>
      <c r="J87" s="5" t="s">
        <v>15</v>
      </c>
      <c r="K87" s="8" t="s">
        <v>16</v>
      </c>
      <c r="M87" s="6"/>
      <c r="N87" s="6"/>
      <c r="O87" s="2"/>
    </row>
    <row r="88" spans="2:15" x14ac:dyDescent="0.25">
      <c r="B88" s="12" t="s">
        <v>4</v>
      </c>
      <c r="C88" s="5" t="s">
        <v>3</v>
      </c>
      <c r="D88" s="5" t="s">
        <v>7</v>
      </c>
      <c r="E88" s="5" t="s">
        <v>3</v>
      </c>
      <c r="F88" s="5" t="s">
        <v>6</v>
      </c>
      <c r="G88" s="6"/>
      <c r="H88" s="5" t="s">
        <v>3</v>
      </c>
      <c r="I88" s="9" t="s">
        <v>3</v>
      </c>
      <c r="J88" s="5" t="s">
        <v>3</v>
      </c>
      <c r="K88" s="5" t="s">
        <v>6</v>
      </c>
      <c r="M88" s="6"/>
      <c r="N88" s="6"/>
      <c r="O88" s="2"/>
    </row>
    <row r="89" spans="2:15" x14ac:dyDescent="0.25">
      <c r="B89" s="12">
        <v>41</v>
      </c>
      <c r="C89" s="5">
        <v>18</v>
      </c>
      <c r="D89" s="5">
        <v>15.88</v>
      </c>
      <c r="E89" s="5">
        <v>1.04</v>
      </c>
      <c r="F89" s="10">
        <f>MROUND(2000*$B$15*E89/(D89-E89),10)*0.83</f>
        <v>4772.5</v>
      </c>
      <c r="G89" s="6"/>
      <c r="H89" s="5"/>
      <c r="I89" s="5"/>
      <c r="J89" s="5"/>
      <c r="K89" s="5"/>
      <c r="M89" s="6"/>
      <c r="N89" s="6"/>
      <c r="O89" s="2"/>
    </row>
    <row r="90" spans="2:15" x14ac:dyDescent="0.25">
      <c r="C90" s="5">
        <v>20</v>
      </c>
      <c r="D90" s="5">
        <v>19.05</v>
      </c>
      <c r="E90" s="5">
        <v>1.21</v>
      </c>
      <c r="F90" s="10">
        <f t="shared" ref="F90:F101" si="4">MROUND(2000*$B$15*E90/(D90-E90),10)*0.83</f>
        <v>4614.8</v>
      </c>
      <c r="G90" s="6"/>
      <c r="H90" s="5">
        <v>20</v>
      </c>
      <c r="I90" s="11">
        <v>2.8</v>
      </c>
      <c r="J90" s="11">
        <v>14.4</v>
      </c>
      <c r="K90" s="5">
        <v>1200</v>
      </c>
    </row>
    <row r="91" spans="2:15" x14ac:dyDescent="0.25">
      <c r="C91" s="5">
        <v>25</v>
      </c>
      <c r="D91" s="5">
        <v>25.4</v>
      </c>
      <c r="E91" s="5">
        <v>1.39</v>
      </c>
      <c r="F91" s="10">
        <f t="shared" si="4"/>
        <v>3942.5</v>
      </c>
      <c r="G91" s="6"/>
      <c r="H91" s="5">
        <v>25</v>
      </c>
      <c r="I91" s="11">
        <v>3.5</v>
      </c>
      <c r="J91" s="11">
        <v>18</v>
      </c>
      <c r="K91" s="5">
        <v>1200</v>
      </c>
    </row>
    <row r="92" spans="2:15" x14ac:dyDescent="0.25">
      <c r="C92" s="5">
        <v>32</v>
      </c>
      <c r="D92" s="5">
        <v>31.75</v>
      </c>
      <c r="E92" s="5">
        <v>1.39</v>
      </c>
      <c r="F92" s="10">
        <f t="shared" si="4"/>
        <v>3112.5</v>
      </c>
      <c r="G92" s="6"/>
      <c r="H92" s="5">
        <v>32</v>
      </c>
      <c r="I92" s="11">
        <v>3.6</v>
      </c>
      <c r="J92" s="11">
        <v>24.8</v>
      </c>
      <c r="K92" s="5">
        <v>1140</v>
      </c>
    </row>
    <row r="93" spans="2:15" x14ac:dyDescent="0.25">
      <c r="C93" s="5">
        <v>40</v>
      </c>
      <c r="D93" s="5">
        <v>38.1</v>
      </c>
      <c r="E93" s="5">
        <v>1.39</v>
      </c>
      <c r="F93" s="10">
        <f t="shared" si="4"/>
        <v>2573</v>
      </c>
      <c r="G93" s="6"/>
      <c r="H93" s="5">
        <v>40</v>
      </c>
      <c r="I93" s="11">
        <v>4.5</v>
      </c>
      <c r="J93" s="11">
        <v>31</v>
      </c>
      <c r="K93" s="5">
        <v>1140</v>
      </c>
    </row>
    <row r="94" spans="2:15" x14ac:dyDescent="0.25">
      <c r="C94" s="5">
        <v>50</v>
      </c>
      <c r="D94" s="5">
        <v>50.8</v>
      </c>
      <c r="E94" s="5">
        <v>1.39</v>
      </c>
      <c r="F94" s="10">
        <f t="shared" si="4"/>
        <v>1917.3</v>
      </c>
      <c r="G94" s="6"/>
      <c r="H94" s="5">
        <v>50</v>
      </c>
      <c r="I94" s="11">
        <v>5.6</v>
      </c>
      <c r="J94" s="11">
        <v>38.799999999999997</v>
      </c>
      <c r="K94" s="5">
        <v>1140</v>
      </c>
    </row>
    <row r="95" spans="2:15" x14ac:dyDescent="0.25">
      <c r="C95" s="5">
        <v>65</v>
      </c>
      <c r="D95" s="5">
        <v>63.5</v>
      </c>
      <c r="E95" s="5">
        <v>1.39</v>
      </c>
      <c r="F95" s="10">
        <f t="shared" si="4"/>
        <v>1527.1999999999998</v>
      </c>
      <c r="G95" s="6"/>
      <c r="H95" s="5">
        <v>63</v>
      </c>
      <c r="I95" s="11">
        <v>7.1</v>
      </c>
      <c r="J95" s="11">
        <v>48.8</v>
      </c>
      <c r="K95" s="5">
        <v>1140</v>
      </c>
    </row>
    <row r="96" spans="2:15" x14ac:dyDescent="0.25">
      <c r="C96" s="5">
        <v>80</v>
      </c>
      <c r="D96" s="5">
        <v>76.2</v>
      </c>
      <c r="E96" s="5">
        <v>1.73</v>
      </c>
      <c r="F96" s="10">
        <f t="shared" si="4"/>
        <v>1577</v>
      </c>
      <c r="G96" s="6"/>
      <c r="H96" s="5">
        <v>75</v>
      </c>
      <c r="I96" s="11">
        <v>8.4</v>
      </c>
      <c r="J96" s="11">
        <v>58.2</v>
      </c>
      <c r="K96" s="5">
        <v>1140</v>
      </c>
    </row>
    <row r="97" spans="2:11" x14ac:dyDescent="0.25">
      <c r="C97" s="5">
        <v>90</v>
      </c>
      <c r="D97" s="5">
        <v>88.9</v>
      </c>
      <c r="E97" s="5">
        <v>1.73</v>
      </c>
      <c r="F97" s="10">
        <f t="shared" si="4"/>
        <v>1352.8999999999999</v>
      </c>
      <c r="G97" s="6"/>
      <c r="H97" s="5">
        <v>90</v>
      </c>
      <c r="I97" s="11">
        <v>10.1</v>
      </c>
      <c r="J97" s="11">
        <v>69.8</v>
      </c>
      <c r="K97" s="5">
        <v>1140</v>
      </c>
    </row>
    <row r="98" spans="2:11" x14ac:dyDescent="0.25">
      <c r="C98" s="5">
        <v>100</v>
      </c>
      <c r="D98" s="5">
        <v>101.6</v>
      </c>
      <c r="E98" s="5">
        <v>1.83</v>
      </c>
      <c r="F98" s="10">
        <f t="shared" si="4"/>
        <v>1245</v>
      </c>
      <c r="G98" s="6"/>
      <c r="H98" s="5">
        <v>110</v>
      </c>
      <c r="I98" s="11">
        <v>12.3</v>
      </c>
      <c r="J98" s="11">
        <v>85.4</v>
      </c>
      <c r="K98" s="5">
        <v>1140</v>
      </c>
    </row>
    <row r="99" spans="2:11" x14ac:dyDescent="0.25">
      <c r="C99" s="5">
        <v>125</v>
      </c>
      <c r="D99" s="5">
        <v>127</v>
      </c>
      <c r="E99" s="5">
        <v>1.83</v>
      </c>
      <c r="F99" s="10">
        <f t="shared" si="4"/>
        <v>996</v>
      </c>
      <c r="G99" s="6"/>
      <c r="H99" s="5">
        <v>125</v>
      </c>
      <c r="I99" s="11">
        <v>14</v>
      </c>
      <c r="J99" s="11">
        <v>97</v>
      </c>
      <c r="K99" s="5">
        <v>1140</v>
      </c>
    </row>
    <row r="100" spans="2:11" x14ac:dyDescent="0.25">
      <c r="C100" s="5">
        <v>150</v>
      </c>
      <c r="D100" s="5">
        <v>152.4</v>
      </c>
      <c r="E100" s="5">
        <v>2.38</v>
      </c>
      <c r="F100" s="10">
        <f t="shared" si="4"/>
        <v>1079</v>
      </c>
      <c r="G100" s="6"/>
      <c r="H100" s="5">
        <v>160</v>
      </c>
      <c r="I100" s="11">
        <v>17.899999999999999</v>
      </c>
      <c r="J100" s="11">
        <v>124.2</v>
      </c>
      <c r="K100" s="5">
        <v>1140</v>
      </c>
    </row>
    <row r="101" spans="2:11" x14ac:dyDescent="0.25">
      <c r="C101" s="5">
        <v>200</v>
      </c>
      <c r="D101" s="5">
        <v>203.2</v>
      </c>
      <c r="E101" s="5">
        <v>2.2400000000000002</v>
      </c>
      <c r="F101" s="10">
        <f t="shared" si="4"/>
        <v>755.3</v>
      </c>
      <c r="G101" s="6"/>
      <c r="H101" s="5">
        <v>200</v>
      </c>
      <c r="I101" s="11">
        <v>22.4</v>
      </c>
      <c r="J101" s="11">
        <v>155.19999999999999</v>
      </c>
      <c r="K101" s="5">
        <v>1140</v>
      </c>
    </row>
    <row r="102" spans="2:11" x14ac:dyDescent="0.25">
      <c r="C102" s="6"/>
      <c r="D102" s="6"/>
      <c r="E102" s="6"/>
      <c r="F102" s="6"/>
      <c r="G102" s="6"/>
      <c r="H102" s="6"/>
      <c r="I102" s="6"/>
      <c r="J102" s="6"/>
      <c r="K102" s="6"/>
    </row>
    <row r="103" spans="2:11" x14ac:dyDescent="0.25">
      <c r="C103" s="6"/>
      <c r="D103" s="6"/>
      <c r="E103" s="6"/>
      <c r="F103" s="6"/>
      <c r="G103" s="6"/>
      <c r="H103" s="6"/>
      <c r="I103" s="6"/>
      <c r="J103" s="6"/>
      <c r="K103" s="6"/>
    </row>
    <row r="104" spans="2:11" x14ac:dyDescent="0.25">
      <c r="C104" s="5"/>
      <c r="D104" s="15" t="s">
        <v>13</v>
      </c>
      <c r="E104" s="15"/>
      <c r="F104" s="15"/>
      <c r="G104" s="6"/>
      <c r="H104" s="5"/>
      <c r="I104" s="15" t="s">
        <v>18</v>
      </c>
      <c r="J104" s="15"/>
      <c r="K104" s="15"/>
    </row>
    <row r="105" spans="2:11" ht="18" x14ac:dyDescent="0.35">
      <c r="B105" s="12" t="s">
        <v>5</v>
      </c>
      <c r="C105" s="5" t="s">
        <v>0</v>
      </c>
      <c r="D105" s="5" t="s">
        <v>1</v>
      </c>
      <c r="E105" s="5" t="s">
        <v>2</v>
      </c>
      <c r="F105" s="7" t="s">
        <v>11</v>
      </c>
      <c r="G105" s="6"/>
      <c r="H105" s="5" t="s">
        <v>8</v>
      </c>
      <c r="I105" s="5" t="s">
        <v>14</v>
      </c>
      <c r="J105" s="5" t="s">
        <v>15</v>
      </c>
      <c r="K105" s="8" t="s">
        <v>16</v>
      </c>
    </row>
    <row r="106" spans="2:11" x14ac:dyDescent="0.25">
      <c r="B106" s="12" t="s">
        <v>4</v>
      </c>
      <c r="C106" s="5" t="s">
        <v>3</v>
      </c>
      <c r="D106" s="5" t="s">
        <v>7</v>
      </c>
      <c r="E106" s="5" t="s">
        <v>3</v>
      </c>
      <c r="F106" s="5" t="s">
        <v>6</v>
      </c>
      <c r="G106" s="6"/>
      <c r="H106" s="5" t="s">
        <v>3</v>
      </c>
      <c r="I106" s="9" t="s">
        <v>3</v>
      </c>
      <c r="J106" s="5" t="s">
        <v>3</v>
      </c>
      <c r="K106" s="5" t="s">
        <v>6</v>
      </c>
    </row>
    <row r="107" spans="2:11" x14ac:dyDescent="0.25">
      <c r="B107" s="12">
        <f>B89</f>
        <v>41</v>
      </c>
      <c r="C107" s="5">
        <v>18</v>
      </c>
      <c r="D107" s="5">
        <v>15.88</v>
      </c>
      <c r="E107" s="5">
        <v>0.88</v>
      </c>
      <c r="F107" s="10">
        <f>MROUND(2000*$B$15*E107/(D107-E107),10)*0.83</f>
        <v>3992.2999999999997</v>
      </c>
      <c r="G107" s="6"/>
      <c r="H107" s="5"/>
      <c r="I107" s="5"/>
      <c r="J107" s="5"/>
      <c r="K107" s="5"/>
    </row>
    <row r="108" spans="2:11" x14ac:dyDescent="0.25">
      <c r="C108" s="5">
        <v>20</v>
      </c>
      <c r="D108" s="5">
        <v>19.05</v>
      </c>
      <c r="E108" s="5">
        <v>0.88</v>
      </c>
      <c r="F108" s="10">
        <f t="shared" ref="F108:F118" si="5">MROUND(2000*$B$15*E108/(D108-E108),10)*0.83</f>
        <v>3295.1</v>
      </c>
      <c r="G108" s="6"/>
      <c r="H108" s="5">
        <v>20</v>
      </c>
      <c r="I108" s="11">
        <v>2.8</v>
      </c>
      <c r="J108" s="11">
        <v>14.4</v>
      </c>
      <c r="K108" s="5">
        <v>1200</v>
      </c>
    </row>
    <row r="109" spans="2:11" x14ac:dyDescent="0.25">
      <c r="C109" s="5">
        <v>25</v>
      </c>
      <c r="D109" s="5">
        <v>25.4</v>
      </c>
      <c r="E109" s="5">
        <v>1.04</v>
      </c>
      <c r="F109" s="10">
        <f t="shared" si="5"/>
        <v>2905</v>
      </c>
      <c r="G109" s="6"/>
      <c r="H109" s="5">
        <v>25</v>
      </c>
      <c r="I109" s="11">
        <v>3.5</v>
      </c>
      <c r="J109" s="11">
        <v>18</v>
      </c>
      <c r="K109" s="5">
        <v>1200</v>
      </c>
    </row>
    <row r="110" spans="2:11" x14ac:dyDescent="0.25">
      <c r="C110" s="5">
        <v>32</v>
      </c>
      <c r="D110" s="5">
        <v>31.75</v>
      </c>
      <c r="E110" s="5">
        <v>1.04</v>
      </c>
      <c r="F110" s="10">
        <f t="shared" si="5"/>
        <v>2307.4</v>
      </c>
      <c r="G110" s="6"/>
      <c r="H110" s="5">
        <v>32</v>
      </c>
      <c r="I110" s="11">
        <v>3.6</v>
      </c>
      <c r="J110" s="11">
        <v>24.8</v>
      </c>
      <c r="K110" s="5">
        <v>1140</v>
      </c>
    </row>
    <row r="111" spans="2:11" x14ac:dyDescent="0.25">
      <c r="C111" s="5">
        <v>40</v>
      </c>
      <c r="D111" s="5">
        <v>38.1</v>
      </c>
      <c r="E111" s="5">
        <v>1.04</v>
      </c>
      <c r="F111" s="10">
        <f t="shared" si="5"/>
        <v>1909</v>
      </c>
      <c r="G111" s="6"/>
      <c r="H111" s="5">
        <v>40</v>
      </c>
      <c r="I111" s="11">
        <v>4.5</v>
      </c>
      <c r="J111" s="11">
        <v>31</v>
      </c>
      <c r="K111" s="5">
        <v>1140</v>
      </c>
    </row>
    <row r="112" spans="2:11" x14ac:dyDescent="0.25">
      <c r="C112" s="5">
        <v>50</v>
      </c>
      <c r="D112" s="5">
        <v>50.8</v>
      </c>
      <c r="E112" s="5">
        <v>1.04</v>
      </c>
      <c r="F112" s="10">
        <f t="shared" si="5"/>
        <v>1419.3</v>
      </c>
      <c r="G112" s="6"/>
      <c r="H112" s="5">
        <v>50</v>
      </c>
      <c r="I112" s="11">
        <v>5.6</v>
      </c>
      <c r="J112" s="11">
        <v>38.799999999999997</v>
      </c>
      <c r="K112" s="5">
        <v>1140</v>
      </c>
    </row>
    <row r="113" spans="3:13" x14ac:dyDescent="0.25">
      <c r="C113" s="5">
        <v>65</v>
      </c>
      <c r="D113" s="5">
        <v>63.5</v>
      </c>
      <c r="E113" s="5">
        <v>1.04</v>
      </c>
      <c r="F113" s="10">
        <f t="shared" si="5"/>
        <v>1137.0999999999999</v>
      </c>
      <c r="G113" s="6"/>
      <c r="H113" s="5">
        <v>63</v>
      </c>
      <c r="I113" s="11">
        <v>7.1</v>
      </c>
      <c r="J113" s="11">
        <v>48.8</v>
      </c>
      <c r="K113" s="5">
        <v>1140</v>
      </c>
    </row>
    <row r="114" spans="3:13" x14ac:dyDescent="0.25">
      <c r="C114" s="5">
        <v>80</v>
      </c>
      <c r="D114" s="5">
        <v>76.2</v>
      </c>
      <c r="E114" s="5">
        <v>1.39</v>
      </c>
      <c r="F114" s="10">
        <f t="shared" si="5"/>
        <v>1261.5999999999999</v>
      </c>
      <c r="G114" s="6"/>
      <c r="H114" s="5">
        <v>75</v>
      </c>
      <c r="I114" s="11">
        <v>8.4</v>
      </c>
      <c r="J114" s="11">
        <v>58.2</v>
      </c>
      <c r="K114" s="5">
        <v>1140</v>
      </c>
    </row>
    <row r="115" spans="3:13" x14ac:dyDescent="0.25">
      <c r="C115" s="5">
        <v>90</v>
      </c>
      <c r="D115" s="5">
        <v>88.9</v>
      </c>
      <c r="E115" s="5">
        <v>1.39</v>
      </c>
      <c r="F115" s="10">
        <f t="shared" si="5"/>
        <v>1079</v>
      </c>
      <c r="G115" s="6"/>
      <c r="H115" s="5">
        <v>90</v>
      </c>
      <c r="I115" s="11">
        <v>10.1</v>
      </c>
      <c r="J115" s="11">
        <v>69.8</v>
      </c>
      <c r="K115" s="5">
        <v>1140</v>
      </c>
    </row>
    <row r="116" spans="3:13" x14ac:dyDescent="0.25">
      <c r="C116" s="5">
        <v>100</v>
      </c>
      <c r="D116" s="5">
        <v>101.6</v>
      </c>
      <c r="E116" s="5">
        <v>1.47</v>
      </c>
      <c r="F116" s="10">
        <f t="shared" si="5"/>
        <v>996</v>
      </c>
      <c r="G116" s="6"/>
      <c r="H116" s="5">
        <v>110</v>
      </c>
      <c r="I116" s="11">
        <v>12.3</v>
      </c>
      <c r="J116" s="11">
        <v>85.4</v>
      </c>
      <c r="K116" s="5">
        <v>1140</v>
      </c>
      <c r="M116" s="3" t="s">
        <v>24</v>
      </c>
    </row>
    <row r="117" spans="3:13" x14ac:dyDescent="0.25">
      <c r="C117" s="5">
        <v>125</v>
      </c>
      <c r="D117" s="5">
        <v>127</v>
      </c>
      <c r="E117" s="5">
        <v>1.47</v>
      </c>
      <c r="F117" s="10">
        <f t="shared" si="5"/>
        <v>796.8</v>
      </c>
      <c r="G117" s="6"/>
      <c r="H117" s="5">
        <v>125</v>
      </c>
      <c r="I117" s="11">
        <v>14</v>
      </c>
      <c r="J117" s="11">
        <v>97</v>
      </c>
      <c r="K117" s="5">
        <v>1140</v>
      </c>
    </row>
    <row r="118" spans="3:13" x14ac:dyDescent="0.25">
      <c r="C118" s="5">
        <v>150</v>
      </c>
      <c r="D118" s="5">
        <v>152.4</v>
      </c>
      <c r="E118" s="5">
        <v>1.83</v>
      </c>
      <c r="F118" s="10">
        <f t="shared" si="5"/>
        <v>830</v>
      </c>
      <c r="G118" s="6"/>
      <c r="H118" s="5">
        <v>160</v>
      </c>
      <c r="I118" s="11">
        <v>17.899999999999999</v>
      </c>
      <c r="J118" s="11">
        <v>124.2</v>
      </c>
      <c r="K118" s="5">
        <v>1140</v>
      </c>
    </row>
    <row r="119" spans="3:13" x14ac:dyDescent="0.25">
      <c r="C119" s="5">
        <v>200</v>
      </c>
      <c r="D119" s="5">
        <v>200</v>
      </c>
      <c r="E119" s="5">
        <v>1.78</v>
      </c>
      <c r="F119" s="10">
        <f>720*0.83</f>
        <v>597.6</v>
      </c>
      <c r="G119" s="6"/>
      <c r="H119" s="5">
        <v>200</v>
      </c>
      <c r="I119" s="11">
        <v>22.4</v>
      </c>
      <c r="J119" s="11">
        <v>155.19999999999999</v>
      </c>
      <c r="K119" s="5">
        <v>1140</v>
      </c>
    </row>
    <row r="142" spans="3:11" x14ac:dyDescent="0.25">
      <c r="C142" s="6"/>
      <c r="D142" s="6"/>
      <c r="E142" s="6"/>
      <c r="H142" s="6"/>
      <c r="I142" s="6"/>
      <c r="J142" s="6"/>
      <c r="K142" s="6"/>
    </row>
    <row r="143" spans="3:11" x14ac:dyDescent="0.25">
      <c r="C143" s="6"/>
      <c r="D143" s="6"/>
      <c r="E143" s="6"/>
      <c r="F143" s="6"/>
      <c r="H143" s="6"/>
      <c r="I143" s="6"/>
      <c r="J143" s="6"/>
      <c r="K143" s="6"/>
    </row>
    <row r="144" spans="3:11" x14ac:dyDescent="0.25">
      <c r="I144" s="6"/>
      <c r="J144" s="6"/>
      <c r="K144" s="6"/>
    </row>
    <row r="145" spans="3:11" x14ac:dyDescent="0.25">
      <c r="I145" s="6"/>
      <c r="J145" s="6"/>
      <c r="K145" s="6"/>
    </row>
    <row r="146" spans="3:11" x14ac:dyDescent="0.25">
      <c r="I146" s="6"/>
      <c r="J146" s="6"/>
      <c r="K146" s="6"/>
    </row>
    <row r="147" spans="3:11" x14ac:dyDescent="0.25">
      <c r="I147" s="6"/>
      <c r="J147" s="6"/>
      <c r="K147" s="6"/>
    </row>
    <row r="148" spans="3:11" x14ac:dyDescent="0.25">
      <c r="I148" s="6"/>
      <c r="J148" s="6"/>
      <c r="K148" s="6"/>
    </row>
    <row r="149" spans="3:11" x14ac:dyDescent="0.25">
      <c r="I149" s="6"/>
      <c r="J149" s="6"/>
      <c r="K149" s="6"/>
    </row>
    <row r="150" spans="3:11" x14ac:dyDescent="0.25">
      <c r="I150" s="6"/>
      <c r="J150" s="6"/>
      <c r="K150" s="6"/>
    </row>
    <row r="151" spans="3:11" x14ac:dyDescent="0.25">
      <c r="I151" s="6"/>
      <c r="J151" s="6"/>
      <c r="K151" s="6"/>
    </row>
    <row r="152" spans="3:11" x14ac:dyDescent="0.25">
      <c r="I152" s="6"/>
      <c r="J152" s="6"/>
      <c r="K152" s="6"/>
    </row>
    <row r="153" spans="3:11" x14ac:dyDescent="0.25">
      <c r="I153" s="6"/>
      <c r="J153" s="6"/>
      <c r="K153" s="6"/>
    </row>
    <row r="154" spans="3:11" x14ac:dyDescent="0.25">
      <c r="I154" s="6"/>
      <c r="J154" s="6"/>
      <c r="K154" s="6"/>
    </row>
    <row r="155" spans="3:11" x14ac:dyDescent="0.25">
      <c r="I155" s="6"/>
      <c r="J155" s="6"/>
      <c r="K155" s="6"/>
    </row>
    <row r="156" spans="3:11" x14ac:dyDescent="0.25">
      <c r="I156" s="6"/>
      <c r="J156" s="6"/>
      <c r="K156" s="6"/>
    </row>
    <row r="157" spans="3:11" x14ac:dyDescent="0.25">
      <c r="I157" s="6"/>
      <c r="J157" s="6"/>
      <c r="K157" s="6"/>
    </row>
    <row r="159" spans="3:11" x14ac:dyDescent="0.25">
      <c r="D159" s="17"/>
      <c r="E159" s="17"/>
      <c r="F159" s="17"/>
      <c r="I159" s="17"/>
      <c r="J159" s="17"/>
      <c r="K159" s="17"/>
    </row>
    <row r="160" spans="3:11" x14ac:dyDescent="0.25">
      <c r="C160" s="6"/>
      <c r="D160" s="6"/>
      <c r="E160" s="6"/>
      <c r="H160" s="6"/>
      <c r="I160" s="6"/>
      <c r="J160" s="6"/>
      <c r="K160" s="6"/>
    </row>
    <row r="161" spans="3:11" x14ac:dyDescent="0.25">
      <c r="C161" s="6"/>
      <c r="D161" s="6"/>
      <c r="E161" s="6"/>
      <c r="F161" s="6"/>
      <c r="H161" s="6"/>
      <c r="I161" s="6"/>
      <c r="J161" s="6"/>
      <c r="K161" s="6"/>
    </row>
    <row r="162" spans="3:11" x14ac:dyDescent="0.25">
      <c r="I162" s="6"/>
      <c r="J162" s="6"/>
      <c r="K162" s="6"/>
    </row>
    <row r="163" spans="3:11" x14ac:dyDescent="0.25">
      <c r="I163" s="6"/>
      <c r="J163" s="6"/>
      <c r="K163" s="6"/>
    </row>
    <row r="164" spans="3:11" x14ac:dyDescent="0.25">
      <c r="I164" s="6"/>
      <c r="J164" s="6"/>
      <c r="K164" s="6"/>
    </row>
    <row r="165" spans="3:11" x14ac:dyDescent="0.25">
      <c r="I165" s="6"/>
      <c r="J165" s="6"/>
      <c r="K165" s="6"/>
    </row>
    <row r="166" spans="3:11" x14ac:dyDescent="0.25">
      <c r="I166" s="6"/>
      <c r="J166" s="6"/>
      <c r="K166" s="6"/>
    </row>
    <row r="167" spans="3:11" x14ac:dyDescent="0.25">
      <c r="I167" s="6"/>
      <c r="J167" s="6"/>
      <c r="K167" s="6"/>
    </row>
    <row r="168" spans="3:11" x14ac:dyDescent="0.25">
      <c r="I168" s="6"/>
      <c r="J168" s="6"/>
      <c r="K168" s="6"/>
    </row>
    <row r="169" spans="3:11" x14ac:dyDescent="0.25">
      <c r="I169" s="6"/>
      <c r="J169" s="6"/>
      <c r="K169" s="6"/>
    </row>
    <row r="170" spans="3:11" x14ac:dyDescent="0.25">
      <c r="I170" s="6"/>
      <c r="J170" s="6"/>
      <c r="K170" s="6"/>
    </row>
    <row r="171" spans="3:11" x14ac:dyDescent="0.25">
      <c r="I171" s="6"/>
      <c r="J171" s="6"/>
      <c r="K171" s="6"/>
    </row>
    <row r="172" spans="3:11" x14ac:dyDescent="0.25">
      <c r="I172" s="6"/>
      <c r="J172" s="6"/>
      <c r="K172" s="6"/>
    </row>
    <row r="173" spans="3:11" x14ac:dyDescent="0.25">
      <c r="I173" s="6"/>
      <c r="J173" s="6"/>
      <c r="K173" s="6"/>
    </row>
    <row r="174" spans="3:11" x14ac:dyDescent="0.25">
      <c r="I174" s="6"/>
      <c r="J174" s="6"/>
      <c r="K174" s="6"/>
    </row>
  </sheetData>
  <mergeCells count="21">
    <mergeCell ref="M12:O12"/>
    <mergeCell ref="D159:F159"/>
    <mergeCell ref="I159:K159"/>
    <mergeCell ref="D12:F12"/>
    <mergeCell ref="I12:K12"/>
    <mergeCell ref="D30:F30"/>
    <mergeCell ref="D49:F49"/>
    <mergeCell ref="I49:K49"/>
    <mergeCell ref="M49:O49"/>
    <mergeCell ref="D67:F67"/>
    <mergeCell ref="I67:K67"/>
    <mergeCell ref="M86:O86"/>
    <mergeCell ref="D104:F104"/>
    <mergeCell ref="I104:K104"/>
    <mergeCell ref="A2:L2"/>
    <mergeCell ref="C10:K10"/>
    <mergeCell ref="C47:K47"/>
    <mergeCell ref="C84:K84"/>
    <mergeCell ref="D86:F86"/>
    <mergeCell ref="I86:K86"/>
    <mergeCell ref="I30:K30"/>
  </mergeCells>
  <pageMargins left="0.7" right="0.7" top="0.75" bottom="0.75" header="0.3" footer="0.3"/>
  <pageSetup orientation="portrait" horizontalDpi="4294967293" verticalDpi="4294967293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:W1"/>
  <sheetViews>
    <sheetView workbookViewId="0">
      <selection activeCell="Q11" sqref="Q11"/>
    </sheetView>
  </sheetViews>
  <sheetFormatPr defaultRowHeight="15" x14ac:dyDescent="0.25"/>
  <cols>
    <col min="1" max="23" width="9.140625" style="3"/>
  </cols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8000"/>
  </sheetPr>
  <dimension ref="A1:X1"/>
  <sheetViews>
    <sheetView workbookViewId="0">
      <selection activeCell="R12" sqref="R12"/>
    </sheetView>
  </sheetViews>
  <sheetFormatPr defaultRowHeight="15" x14ac:dyDescent="0.25"/>
  <cols>
    <col min="1" max="24" width="9.140625" style="3"/>
  </cols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Working Pressure Comparison</vt:lpstr>
      <vt:lpstr>Working Pressure Copper Tube</vt:lpstr>
      <vt:lpstr>Working Pressure aquatherm PP-R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Jim Paschal</dc:creator>
  <cp:lastModifiedBy>Dennis</cp:lastModifiedBy>
  <dcterms:created xsi:type="dcterms:W3CDTF">2018-03-23T17:35:16Z</dcterms:created>
  <dcterms:modified xsi:type="dcterms:W3CDTF">2018-04-13T00:58:22Z</dcterms:modified>
</cp:coreProperties>
</file>