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A5F" lockStructure="1"/>
  <bookViews>
    <workbookView xWindow="600" yWindow="270" windowWidth="11040" windowHeight="6540"/>
  </bookViews>
  <sheets>
    <sheet name="SDR7.4 &amp; SDR11" sheetId="1" r:id="rId1"/>
    <sheet name="SDR17.6" sheetId="3" r:id="rId2"/>
    <sheet name="Dimensions" sheetId="2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calcPr calcId="145621"/>
</workbook>
</file>

<file path=xl/calcChain.xml><?xml version="1.0" encoding="utf-8"?>
<calcChain xmlns="http://schemas.openxmlformats.org/spreadsheetml/2006/main">
  <c r="H16" i="3" l="1"/>
  <c r="M16" i="3" s="1"/>
  <c r="E16" i="3"/>
  <c r="L16" i="3" s="1"/>
  <c r="H38" i="3"/>
  <c r="L38" i="3" s="1"/>
  <c r="E38" i="3"/>
  <c r="K38" i="3" s="1"/>
  <c r="I27" i="2"/>
  <c r="E27" i="2"/>
  <c r="K16" i="3" l="1"/>
  <c r="J16" i="3"/>
  <c r="K40" i="3"/>
  <c r="L40" i="3"/>
  <c r="K41" i="3"/>
  <c r="L41" i="3"/>
  <c r="K42" i="3"/>
  <c r="L42" i="3"/>
  <c r="K43" i="3"/>
  <c r="L43" i="3"/>
  <c r="K44" i="3"/>
  <c r="L44" i="3"/>
  <c r="K45" i="3"/>
  <c r="L45" i="3"/>
  <c r="K46" i="3"/>
  <c r="L46" i="3"/>
  <c r="K47" i="3"/>
  <c r="L47" i="3"/>
  <c r="K48" i="3"/>
  <c r="L48" i="3"/>
  <c r="L39" i="3"/>
  <c r="K39" i="3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L44" i="1"/>
  <c r="K44" i="1"/>
  <c r="C10" i="1" l="1"/>
  <c r="H48" i="3"/>
  <c r="E48" i="3"/>
  <c r="H47" i="3"/>
  <c r="E47" i="3"/>
  <c r="H46" i="3"/>
  <c r="E46" i="3"/>
  <c r="H45" i="3"/>
  <c r="E45" i="3"/>
  <c r="H44" i="3"/>
  <c r="E44" i="3"/>
  <c r="H43" i="3"/>
  <c r="E43" i="3"/>
  <c r="H42" i="3"/>
  <c r="E42" i="3"/>
  <c r="H41" i="3"/>
  <c r="E41" i="3"/>
  <c r="H40" i="3"/>
  <c r="E40" i="3"/>
  <c r="H39" i="3"/>
  <c r="E39" i="3"/>
  <c r="E17" i="3"/>
  <c r="L17" i="3" s="1"/>
  <c r="E18" i="3"/>
  <c r="L18" i="3" s="1"/>
  <c r="E19" i="3"/>
  <c r="L19" i="3" s="1"/>
  <c r="E20" i="3"/>
  <c r="E21" i="3"/>
  <c r="E22" i="3"/>
  <c r="L22" i="3" s="1"/>
  <c r="E23" i="3"/>
  <c r="L23" i="3" s="1"/>
  <c r="E24" i="3"/>
  <c r="J24" i="3" s="1"/>
  <c r="E25" i="3"/>
  <c r="L25" i="3" s="1"/>
  <c r="E26" i="3"/>
  <c r="J26" i="3" s="1"/>
  <c r="L20" i="3"/>
  <c r="D33" i="3"/>
  <c r="C33" i="3"/>
  <c r="B33" i="3"/>
  <c r="E32" i="3"/>
  <c r="C32" i="3"/>
  <c r="B32" i="3"/>
  <c r="E31" i="3"/>
  <c r="D31" i="3"/>
  <c r="B31" i="3"/>
  <c r="E30" i="3"/>
  <c r="D30" i="3"/>
  <c r="C30" i="3"/>
  <c r="H26" i="3"/>
  <c r="K26" i="3" s="1"/>
  <c r="H25" i="3"/>
  <c r="M25" i="3" s="1"/>
  <c r="H24" i="3"/>
  <c r="K24" i="3" s="1"/>
  <c r="H23" i="3"/>
  <c r="M23" i="3" s="1"/>
  <c r="H22" i="3"/>
  <c r="K22" i="3" s="1"/>
  <c r="H21" i="3"/>
  <c r="M21" i="3" s="1"/>
  <c r="L21" i="3"/>
  <c r="H20" i="3"/>
  <c r="K20" i="3" s="1"/>
  <c r="H19" i="3"/>
  <c r="M19" i="3" s="1"/>
  <c r="H18" i="3"/>
  <c r="K18" i="3" s="1"/>
  <c r="H17" i="3"/>
  <c r="M17" i="3" s="1"/>
  <c r="M14" i="3"/>
  <c r="L36" i="3" s="1"/>
  <c r="L14" i="3"/>
  <c r="K36" i="3" s="1"/>
  <c r="K14" i="3"/>
  <c r="J36" i="3" s="1"/>
  <c r="J14" i="3"/>
  <c r="I36" i="3" s="1"/>
  <c r="M13" i="3"/>
  <c r="L35" i="3" s="1"/>
  <c r="L13" i="3"/>
  <c r="K35" i="3" s="1"/>
  <c r="K13" i="3"/>
  <c r="J35" i="3" s="1"/>
  <c r="J13" i="3"/>
  <c r="I35" i="3" s="1"/>
  <c r="D11" i="3"/>
  <c r="C11" i="3"/>
  <c r="B11" i="3"/>
  <c r="E10" i="3"/>
  <c r="C10" i="3"/>
  <c r="B10" i="3"/>
  <c r="E9" i="3"/>
  <c r="D9" i="3"/>
  <c r="B9" i="3"/>
  <c r="E8" i="3"/>
  <c r="D8" i="3"/>
  <c r="C8" i="3"/>
  <c r="D11" i="1"/>
  <c r="C11" i="1"/>
  <c r="B11" i="1"/>
  <c r="E10" i="1"/>
  <c r="B10" i="1"/>
  <c r="E9" i="1"/>
  <c r="D9" i="1"/>
  <c r="B9" i="1"/>
  <c r="E8" i="1"/>
  <c r="D8" i="1"/>
  <c r="C8" i="1"/>
  <c r="C36" i="1"/>
  <c r="D36" i="1"/>
  <c r="E36" i="1"/>
  <c r="B37" i="1"/>
  <c r="D37" i="1"/>
  <c r="E37" i="1"/>
  <c r="B38" i="1"/>
  <c r="C38" i="1"/>
  <c r="E38" i="1"/>
  <c r="B39" i="1"/>
  <c r="C39" i="1"/>
  <c r="D39" i="1"/>
  <c r="H60" i="1"/>
  <c r="E60" i="1"/>
  <c r="H59" i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26" i="1"/>
  <c r="M26" i="1" s="1"/>
  <c r="H27" i="1"/>
  <c r="M27" i="1" s="1"/>
  <c r="H28" i="1"/>
  <c r="K28" i="1" s="1"/>
  <c r="H29" i="1"/>
  <c r="K29" i="1" s="1"/>
  <c r="H30" i="1"/>
  <c r="M30" i="1" s="1"/>
  <c r="H31" i="1"/>
  <c r="M31" i="1" s="1"/>
  <c r="H32" i="1"/>
  <c r="K32" i="1" s="1"/>
  <c r="E29" i="1"/>
  <c r="L29" i="1" s="1"/>
  <c r="E30" i="1"/>
  <c r="J30" i="1" s="1"/>
  <c r="E31" i="1"/>
  <c r="J31" i="1" s="1"/>
  <c r="E32" i="1"/>
  <c r="J32" i="1" s="1"/>
  <c r="I29" i="2"/>
  <c r="I30" i="2"/>
  <c r="I31" i="2"/>
  <c r="I32" i="2"/>
  <c r="I33" i="2"/>
  <c r="I34" i="2"/>
  <c r="I35" i="2"/>
  <c r="I36" i="2"/>
  <c r="I37" i="2"/>
  <c r="I28" i="2"/>
  <c r="E29" i="2"/>
  <c r="E30" i="2"/>
  <c r="E31" i="2"/>
  <c r="E32" i="2"/>
  <c r="E33" i="2"/>
  <c r="E34" i="2"/>
  <c r="E35" i="2"/>
  <c r="E36" i="2"/>
  <c r="E37" i="2"/>
  <c r="E28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5" i="2"/>
  <c r="K21" i="3" l="1"/>
  <c r="K17" i="3"/>
  <c r="K25" i="3"/>
  <c r="J25" i="3"/>
  <c r="J17" i="3"/>
  <c r="J21" i="3"/>
  <c r="J19" i="3"/>
  <c r="J23" i="3"/>
  <c r="K19" i="3"/>
  <c r="K23" i="3"/>
  <c r="L24" i="3"/>
  <c r="L26" i="3"/>
  <c r="M18" i="3"/>
  <c r="J18" i="3"/>
  <c r="J20" i="3"/>
  <c r="J22" i="3"/>
  <c r="M20" i="3"/>
  <c r="M22" i="3"/>
  <c r="M24" i="3"/>
  <c r="M26" i="3"/>
  <c r="L31" i="1"/>
  <c r="K27" i="1"/>
  <c r="L32" i="1"/>
  <c r="M28" i="1"/>
  <c r="K31" i="1"/>
  <c r="M32" i="1"/>
  <c r="M29" i="1"/>
  <c r="K26" i="1"/>
  <c r="L30" i="1"/>
  <c r="J29" i="1"/>
  <c r="K30" i="1"/>
  <c r="M14" i="1"/>
  <c r="L42" i="1" s="1"/>
  <c r="K14" i="1"/>
  <c r="J42" i="1" s="1"/>
  <c r="L14" i="1"/>
  <c r="K42" i="1" s="1"/>
  <c r="J14" i="1"/>
  <c r="I42" i="1" s="1"/>
  <c r="J13" i="1" l="1"/>
  <c r="I41" i="1" s="1"/>
  <c r="K13" i="1"/>
  <c r="J41" i="1" s="1"/>
  <c r="L13" i="1"/>
  <c r="K41" i="1" s="1"/>
  <c r="M13" i="1"/>
  <c r="L41" i="1" s="1"/>
  <c r="E16" i="1"/>
  <c r="H16" i="1"/>
  <c r="E17" i="1"/>
  <c r="H17" i="1"/>
  <c r="E18" i="1"/>
  <c r="H18" i="1"/>
  <c r="E19" i="1"/>
  <c r="H19" i="1"/>
  <c r="E20" i="1"/>
  <c r="H20" i="1"/>
  <c r="E21" i="1"/>
  <c r="H21" i="1"/>
  <c r="E22" i="1"/>
  <c r="H22" i="1"/>
  <c r="E23" i="1"/>
  <c r="H23" i="1"/>
  <c r="E24" i="1"/>
  <c r="H24" i="1"/>
  <c r="E25" i="1"/>
  <c r="H25" i="1"/>
  <c r="E26" i="1"/>
  <c r="E27" i="1"/>
  <c r="E28" i="1"/>
  <c r="J27" i="1" l="1"/>
  <c r="L27" i="1"/>
  <c r="K24" i="1"/>
  <c r="M24" i="1"/>
  <c r="M22" i="1"/>
  <c r="K22" i="1"/>
  <c r="K20" i="1"/>
  <c r="M20" i="1"/>
  <c r="M18" i="1"/>
  <c r="K18" i="1"/>
  <c r="M16" i="1"/>
  <c r="K16" i="1"/>
  <c r="L26" i="1"/>
  <c r="J26" i="1"/>
  <c r="J24" i="1"/>
  <c r="L24" i="1"/>
  <c r="J22" i="1"/>
  <c r="L22" i="1"/>
  <c r="L20" i="1"/>
  <c r="J20" i="1"/>
  <c r="L18" i="1"/>
  <c r="J18" i="1"/>
  <c r="L16" i="1"/>
  <c r="J16" i="1"/>
  <c r="M25" i="1"/>
  <c r="K25" i="1"/>
  <c r="K23" i="1"/>
  <c r="M23" i="1"/>
  <c r="K21" i="1"/>
  <c r="M21" i="1"/>
  <c r="K19" i="1"/>
  <c r="M19" i="1"/>
  <c r="M17" i="1"/>
  <c r="K17" i="1"/>
  <c r="L28" i="1"/>
  <c r="J28" i="1"/>
  <c r="L25" i="1"/>
  <c r="J25" i="1"/>
  <c r="J23" i="1"/>
  <c r="L23" i="1"/>
  <c r="L21" i="1"/>
  <c r="J21" i="1"/>
  <c r="J19" i="1"/>
  <c r="L19" i="1"/>
  <c r="L17" i="1"/>
  <c r="J17" i="1"/>
</calcChain>
</file>

<file path=xl/comments1.xml><?xml version="1.0" encoding="utf-8"?>
<comments xmlns="http://schemas.openxmlformats.org/spreadsheetml/2006/main">
  <authors>
    <author>User</author>
  </authors>
  <commentList>
    <comment ref="I14" authorId="0">
      <text>
        <r>
          <rPr>
            <b/>
            <u/>
            <sz val="9"/>
            <color indexed="81"/>
            <rFont val="Tahoma"/>
            <family val="2"/>
          </rPr>
          <t xml:space="preserve">Recommended velocities: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&lt; 3.0 m/s (transport pipes)
&lt; 2.0 m/s (riser pipes)
&lt; 1.5 m/s (floor pipes)
&lt; 1.0 m/s (unit connections)</t>
        </r>
      </text>
    </comment>
    <comment ref="K43" authorId="0">
      <text>
        <r>
          <rPr>
            <b/>
            <u/>
            <sz val="9"/>
            <color indexed="81"/>
            <rFont val="Tahoma"/>
            <family val="2"/>
          </rPr>
          <t>Recommended velocities: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Tahoma"/>
            <family val="2"/>
          </rPr>
          <t xml:space="preserve">&lt; 3.0 m/s (transport pipes)
&lt; 2.0 m/s (riser pipes)
&lt; 1.5 m/s (floor pipes)
&lt; 1.0 m/s (unit connections)
</t>
        </r>
      </text>
    </comment>
    <comment ref="L43" authorId="0">
      <text>
        <r>
          <rPr>
            <b/>
            <u/>
            <sz val="9"/>
            <color indexed="81"/>
            <rFont val="Tahoma"/>
            <family val="2"/>
          </rPr>
          <t>Recommended velocities: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Tahoma"/>
            <family val="2"/>
          </rPr>
          <t xml:space="preserve">&lt; 3.0 m/s (transport pipes)
&lt; 2.0 m/s (riser pipes)
&lt; 1.5 m/s (floor pipes)
&lt; 1.0 m/s (unit connections)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I14" authorId="0">
      <text>
        <r>
          <rPr>
            <b/>
            <u/>
            <sz val="9"/>
            <color indexed="81"/>
            <rFont val="Tahoma"/>
            <family val="2"/>
          </rPr>
          <t xml:space="preserve">Recommended velocities: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&lt; 3.0 m/s (transport pipes)
&lt; 2.0 m/s (riser pipes)
&lt; 1.5 m/s (floor pipes)
&lt; 1.0 m/s (unit connections)</t>
        </r>
      </text>
    </comment>
    <comment ref="K37" authorId="0">
      <text>
        <r>
          <rPr>
            <b/>
            <u/>
            <sz val="9"/>
            <color indexed="81"/>
            <rFont val="Tahoma"/>
            <family val="2"/>
          </rPr>
          <t xml:space="preserve">Recommended velocities: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&lt; 3.0 m/s (transport pipes)
&lt; 2.0 m/s (riser pipes)
&lt; 1.5 m/s (floor pipes)
&lt; 1.0 m/s (unit connections)</t>
        </r>
      </text>
    </comment>
    <comment ref="L37" authorId="0">
      <text>
        <r>
          <rPr>
            <b/>
            <u/>
            <sz val="9"/>
            <color indexed="81"/>
            <rFont val="Tahoma"/>
            <family val="2"/>
          </rPr>
          <t>Recommended velocities: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Tahoma"/>
            <family val="2"/>
          </rPr>
          <t>&lt; 3.0 m/s (transport pipes)
&lt; 2.0 m/s (riser pipes)
&lt; 1.5 m/s (floor pipes)
&lt; 1.0 m/s (unit connections)</t>
        </r>
      </text>
    </comment>
  </commentList>
</comments>
</file>

<file path=xl/sharedStrings.xml><?xml version="1.0" encoding="utf-8"?>
<sst xmlns="http://schemas.openxmlformats.org/spreadsheetml/2006/main" count="208" uniqueCount="89">
  <si>
    <t>DN</t>
  </si>
  <si>
    <t>ø</t>
  </si>
  <si>
    <t>Ecological pipe systems: just say yes to a better world!</t>
  </si>
  <si>
    <t>Only the green cells can be edited</t>
  </si>
  <si>
    <t>21,3 x 2,0</t>
  </si>
  <si>
    <t>26,9 x 2,3</t>
  </si>
  <si>
    <t>33,7 x 2,6</t>
  </si>
  <si>
    <t>42,4 x 2,6</t>
  </si>
  <si>
    <t>48,3 x 2,6</t>
  </si>
  <si>
    <t>60,3 x 2,9</t>
  </si>
  <si>
    <t>88,9 x 3,2</t>
  </si>
  <si>
    <t>114,3 x 3,6</t>
  </si>
  <si>
    <t>219,1 x 5,9</t>
  </si>
  <si>
    <t>273,0 x 6,3</t>
  </si>
  <si>
    <t>323,9 x 7,1</t>
  </si>
  <si>
    <t>355,6 x 8,0</t>
  </si>
  <si>
    <t>406,4 x 8,8</t>
  </si>
  <si>
    <t>457,0 x 10,0</t>
  </si>
  <si>
    <t>508,0 x 11,0</t>
  </si>
  <si>
    <t>559,0 x 12,5</t>
  </si>
  <si>
    <t>610,0 x 12,5</t>
  </si>
  <si>
    <t>[DN]</t>
  </si>
  <si>
    <t>20x2,8</t>
  </si>
  <si>
    <t>25x3,5</t>
  </si>
  <si>
    <t>32x2,9</t>
  </si>
  <si>
    <t>40x3,7</t>
  </si>
  <si>
    <t>50x4,6</t>
  </si>
  <si>
    <t>63x5,8</t>
  </si>
  <si>
    <t>75x6,9</t>
  </si>
  <si>
    <t>90x8,2</t>
  </si>
  <si>
    <t>110x10</t>
  </si>
  <si>
    <t>125x11,4</t>
  </si>
  <si>
    <t>160x14,6</t>
  </si>
  <si>
    <t>200x18,2</t>
  </si>
  <si>
    <t>250x22,7</t>
  </si>
  <si>
    <t>315x28,6</t>
  </si>
  <si>
    <t>355x32,2</t>
  </si>
  <si>
    <t>400x36,3</t>
  </si>
  <si>
    <t>450x40,9</t>
  </si>
  <si>
    <t>160x9,1</t>
  </si>
  <si>
    <t>200x11,4</t>
  </si>
  <si>
    <t>250x14,2</t>
  </si>
  <si>
    <t>315x17,9</t>
  </si>
  <si>
    <t>355x20,1</t>
  </si>
  <si>
    <t>400x22,7</t>
  </si>
  <si>
    <t>450x25,5</t>
  </si>
  <si>
    <t>500x28,4</t>
  </si>
  <si>
    <t>560x31,7</t>
  </si>
  <si>
    <t>630x35,7</t>
  </si>
  <si>
    <t>Steel pipe</t>
  </si>
  <si>
    <t>DIN 2448</t>
  </si>
  <si>
    <t>SDR 7.4/SDR11</t>
  </si>
  <si>
    <t>168,3 x 4,5</t>
  </si>
  <si>
    <t>127,0 x 4,0</t>
  </si>
  <si>
    <t>Bore</t>
  </si>
  <si>
    <t>mm</t>
  </si>
  <si>
    <t>OD</t>
  </si>
  <si>
    <t>Wall thickness</t>
  </si>
  <si>
    <t>Dimensions</t>
  </si>
  <si>
    <t>Seamless Carbon Steel pipes DIN 2448</t>
  </si>
  <si>
    <t>Flange</t>
  </si>
  <si>
    <t>wall</t>
  </si>
  <si>
    <t>bore</t>
  </si>
  <si>
    <t>velocity</t>
  </si>
  <si>
    <t>l/h</t>
  </si>
  <si>
    <t>m/s</t>
  </si>
  <si>
    <t>l/min</t>
  </si>
  <si>
    <t>l/s</t>
  </si>
  <si>
    <t xml:space="preserve"> l/s</t>
  </si>
  <si>
    <t>(velocity [m/s] =&gt; flow rate [l/s or l/h])</t>
  </si>
  <si>
    <r>
      <t>m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/h</t>
    </r>
  </si>
  <si>
    <t>The Professional Plumbers Alternative</t>
  </si>
  <si>
    <t>www.aquatherm.com.au</t>
  </si>
  <si>
    <t>aquatherm@aquatherm.com.au</t>
  </si>
  <si>
    <t>SDR 17.6</t>
  </si>
  <si>
    <t>76,1 x 2,9</t>
  </si>
  <si>
    <t xml:space="preserve">The user of this program ultimately remains responsible for the interpretation of the data. </t>
  </si>
  <si>
    <t>(flow rate [l/s] =&gt; velocity [m/s])</t>
  </si>
  <si>
    <r>
      <rPr>
        <b/>
        <sz val="14"/>
        <color rgb="FF0070C0"/>
        <rFont val="Arial"/>
        <family val="2"/>
      </rPr>
      <t xml:space="preserve">aquatherm blue pipe </t>
    </r>
    <r>
      <rPr>
        <b/>
        <sz val="14"/>
        <rFont val="Arial"/>
        <family val="2"/>
      </rPr>
      <t>SDR7.4 / SDR11 MF  vs  Seamless Carbon Steel pipe</t>
    </r>
  </si>
  <si>
    <t xml:space="preserve">aquatherm blue pipe MF </t>
  </si>
  <si>
    <r>
      <rPr>
        <b/>
        <sz val="14"/>
        <color rgb="FF0070C0"/>
        <rFont val="Arial"/>
        <family val="2"/>
      </rPr>
      <t>aquatherm blue pipe</t>
    </r>
    <r>
      <rPr>
        <b/>
        <sz val="14"/>
        <rFont val="Arial"/>
        <family val="2"/>
      </rPr>
      <t xml:space="preserve"> SDR7.4 / SDR11 MF  vs  Seamless Carbon Steel pipe</t>
    </r>
  </si>
  <si>
    <r>
      <rPr>
        <b/>
        <sz val="14"/>
        <color rgb="FF0070C0"/>
        <rFont val="Arial"/>
        <family val="2"/>
      </rPr>
      <t>aquatherm blue pipe</t>
    </r>
    <r>
      <rPr>
        <b/>
        <sz val="14"/>
        <rFont val="Arial"/>
        <family val="2"/>
      </rPr>
      <t xml:space="preserve"> SDR17.6 MF  vs  Seamless Carbon Steel pipe</t>
    </r>
  </si>
  <si>
    <t>aquatherm blue pipe MF</t>
  </si>
  <si>
    <r>
      <rPr>
        <b/>
        <sz val="12"/>
        <color rgb="FF0070C0"/>
        <rFont val="Arial"/>
        <family val="2"/>
      </rPr>
      <t>aquatherm blue pipe</t>
    </r>
    <r>
      <rPr>
        <b/>
        <sz val="12"/>
        <rFont val="Arial"/>
        <family val="2"/>
      </rPr>
      <t xml:space="preserve"> SDR7.4/SDR11 MF</t>
    </r>
  </si>
  <si>
    <r>
      <rPr>
        <b/>
        <sz val="12"/>
        <color rgb="FF0070C0"/>
        <rFont val="Arial"/>
        <family val="2"/>
      </rPr>
      <t>aquatherm blue pipe</t>
    </r>
    <r>
      <rPr>
        <b/>
        <sz val="12"/>
        <rFont val="Arial"/>
        <family val="2"/>
      </rPr>
      <t xml:space="preserve"> SDR17.6 MF</t>
    </r>
  </si>
  <si>
    <t>aquatherm Pipe Systems Pty Limited</t>
  </si>
  <si>
    <r>
      <t xml:space="preserve">        </t>
    </r>
    <r>
      <rPr>
        <sz val="14"/>
        <color rgb="FF008000"/>
        <rFont val="Bongo"/>
      </rPr>
      <t>aquatherm</t>
    </r>
    <r>
      <rPr>
        <b/>
        <sz val="25"/>
        <color rgb="FF008000"/>
        <rFont val="Bongo"/>
      </rPr>
      <t xml:space="preserve"> </t>
    </r>
    <r>
      <rPr>
        <b/>
        <i/>
        <sz val="10"/>
        <color rgb="FF008000"/>
        <rFont val="Arial"/>
        <family val="2"/>
      </rPr>
      <t>Pipe Systems</t>
    </r>
  </si>
  <si>
    <t>Aquatherm Pipe Systems Pty Ltd can in no way be held liable for the incorrect interpretation of these data.</t>
  </si>
  <si>
    <t>125x7,1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</si>
</sst>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-;_-* #,##0\-;_-* &quot;-&quot;_-;_-@_-"/>
    <numFmt numFmtId="165" formatCode="0.0"/>
    <numFmt numFmtId="166" formatCode="&quot;$&quot;#,##0.00"/>
    <numFmt numFmtId="167" formatCode="0.000"/>
    <numFmt numFmtId="168" formatCode="#,##0.00_ ;\-#,##0.00\ "/>
  </numFmts>
  <fonts count="33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24"/>
      <color rgb="FF008000"/>
      <name val="Bongo"/>
    </font>
    <font>
      <b/>
      <sz val="17"/>
      <color rgb="FF008000"/>
      <name val="Arial"/>
      <family val="2"/>
    </font>
    <font>
      <b/>
      <sz val="11"/>
      <color rgb="FF008000"/>
      <name val="Arial"/>
      <family val="2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0"/>
      <name val="Calibri"/>
      <family val="2"/>
    </font>
    <font>
      <sz val="10"/>
      <color indexed="12"/>
      <name val="Arial"/>
      <family val="2"/>
    </font>
    <font>
      <sz val="10"/>
      <color theme="5"/>
      <name val="Arial"/>
      <family val="2"/>
    </font>
    <font>
      <sz val="8"/>
      <name val="Arial"/>
      <family val="2"/>
    </font>
    <font>
      <sz val="14"/>
      <color rgb="FF008000"/>
      <name val="Bongo"/>
    </font>
    <font>
      <b/>
      <sz val="25"/>
      <color rgb="FF008000"/>
      <name val="Bongo"/>
    </font>
    <font>
      <b/>
      <i/>
      <sz val="10"/>
      <color rgb="FF008000"/>
      <name val="Arial"/>
      <family val="2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i/>
      <u/>
      <sz val="10"/>
      <name val="Arial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3">
    <xf numFmtId="0" fontId="0" fillId="0" borderId="0"/>
    <xf numFmtId="0" fontId="6" fillId="0" borderId="0"/>
    <xf numFmtId="0" fontId="23" fillId="0" borderId="0" applyNumberFormat="0" applyFill="0" applyBorder="0" applyAlignment="0" applyProtection="0"/>
  </cellStyleXfs>
  <cellXfs count="252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7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/>
    <xf numFmtId="165" fontId="0" fillId="4" borderId="6" xfId="0" applyNumberFormat="1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 applyAlignment="1">
      <alignment horizontal="center"/>
    </xf>
    <xf numFmtId="0" fontId="11" fillId="4" borderId="0" xfId="0" applyFont="1" applyFill="1" applyBorder="1" applyAlignment="1"/>
    <xf numFmtId="0" fontId="11" fillId="4" borderId="11" xfId="0" applyFont="1" applyFill="1" applyBorder="1" applyAlignment="1"/>
    <xf numFmtId="0" fontId="0" fillId="4" borderId="11" xfId="0" applyFill="1" applyBorder="1"/>
    <xf numFmtId="0" fontId="0" fillId="4" borderId="12" xfId="0" applyFill="1" applyBorder="1"/>
    <xf numFmtId="0" fontId="11" fillId="4" borderId="9" xfId="0" applyFont="1" applyFill="1" applyBorder="1" applyAlignment="1"/>
    <xf numFmtId="0" fontId="5" fillId="0" borderId="0" xfId="0" applyFont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6" borderId="16" xfId="0" applyFont="1" applyFill="1" applyBorder="1" applyAlignment="1">
      <alignment horizontal="center"/>
    </xf>
    <xf numFmtId="165" fontId="0" fillId="2" borderId="20" xfId="0" applyNumberFormat="1" applyFill="1" applyBorder="1" applyAlignment="1" applyProtection="1">
      <alignment horizontal="center"/>
      <protection locked="0"/>
    </xf>
    <xf numFmtId="0" fontId="3" fillId="7" borderId="16" xfId="0" applyFont="1" applyFill="1" applyBorder="1"/>
    <xf numFmtId="0" fontId="0" fillId="0" borderId="16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27" xfId="0" quotePrefix="1" applyFont="1" applyBorder="1" applyAlignment="1">
      <alignment horizontal="center"/>
    </xf>
    <xf numFmtId="0" fontId="0" fillId="0" borderId="28" xfId="0" applyBorder="1"/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65" fontId="3" fillId="8" borderId="4" xfId="0" applyNumberFormat="1" applyFont="1" applyFill="1" applyBorder="1" applyAlignment="1">
      <alignment horizontal="center"/>
    </xf>
    <xf numFmtId="165" fontId="3" fillId="8" borderId="13" xfId="0" applyNumberFormat="1" applyFont="1" applyFill="1" applyBorder="1" applyAlignment="1">
      <alignment horizontal="center"/>
    </xf>
    <xf numFmtId="2" fontId="3" fillId="9" borderId="4" xfId="0" applyNumberFormat="1" applyFont="1" applyFill="1" applyBorder="1" applyAlignment="1">
      <alignment horizontal="center"/>
    </xf>
    <xf numFmtId="2" fontId="3" fillId="9" borderId="13" xfId="0" applyNumberFormat="1" applyFont="1" applyFill="1" applyBorder="1" applyAlignment="1">
      <alignment horizontal="center"/>
    </xf>
    <xf numFmtId="2" fontId="13" fillId="9" borderId="4" xfId="0" applyNumberFormat="1" applyFont="1" applyFill="1" applyBorder="1" applyAlignment="1">
      <alignment horizontal="center"/>
    </xf>
    <xf numFmtId="2" fontId="13" fillId="8" borderId="4" xfId="0" applyNumberFormat="1" applyFont="1" applyFill="1" applyBorder="1" applyAlignment="1">
      <alignment horizontal="center"/>
    </xf>
    <xf numFmtId="0" fontId="13" fillId="9" borderId="4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165" fontId="5" fillId="9" borderId="35" xfId="0" applyNumberFormat="1" applyFont="1" applyFill="1" applyBorder="1" applyAlignment="1">
      <alignment horizontal="center"/>
    </xf>
    <xf numFmtId="165" fontId="5" fillId="9" borderId="36" xfId="0" applyNumberFormat="1" applyFont="1" applyFill="1" applyBorder="1" applyAlignment="1">
      <alignment horizontal="center"/>
    </xf>
    <xf numFmtId="165" fontId="0" fillId="9" borderId="37" xfId="0" applyNumberFormat="1" applyFill="1" applyBorder="1" applyAlignment="1">
      <alignment horizontal="center"/>
    </xf>
    <xf numFmtId="165" fontId="0" fillId="9" borderId="9" xfId="0" applyNumberFormat="1" applyFill="1" applyBorder="1" applyAlignment="1">
      <alignment horizontal="center"/>
    </xf>
    <xf numFmtId="165" fontId="0" fillId="9" borderId="30" xfId="0" applyNumberFormat="1" applyFill="1" applyBorder="1" applyAlignment="1">
      <alignment horizontal="center"/>
    </xf>
    <xf numFmtId="165" fontId="0" fillId="9" borderId="38" xfId="0" applyNumberFormat="1" applyFill="1" applyBorder="1" applyAlignment="1">
      <alignment horizontal="center"/>
    </xf>
    <xf numFmtId="165" fontId="0" fillId="9" borderId="12" xfId="0" applyNumberFormat="1" applyFill="1" applyBorder="1" applyAlignment="1">
      <alignment horizontal="center"/>
    </xf>
    <xf numFmtId="165" fontId="5" fillId="8" borderId="35" xfId="0" applyNumberFormat="1" applyFont="1" applyFill="1" applyBorder="1" applyAlignment="1">
      <alignment horizontal="center"/>
    </xf>
    <xf numFmtId="165" fontId="5" fillId="8" borderId="36" xfId="0" applyNumberFormat="1" applyFont="1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165" fontId="0" fillId="8" borderId="9" xfId="0" applyNumberFormat="1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0" fillId="8" borderId="33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165" fontId="0" fillId="8" borderId="12" xfId="0" applyNumberFormat="1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5" fillId="10" borderId="14" xfId="0" applyFont="1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165" fontId="1" fillId="10" borderId="3" xfId="0" applyNumberFormat="1" applyFont="1" applyFill="1" applyBorder="1" applyAlignment="1">
      <alignment horizontal="center"/>
    </xf>
    <xf numFmtId="165" fontId="3" fillId="10" borderId="7" xfId="0" applyNumberFormat="1" applyFont="1" applyFill="1" applyBorder="1" applyAlignment="1">
      <alignment horizontal="center"/>
    </xf>
    <xf numFmtId="165" fontId="13" fillId="10" borderId="4" xfId="0" applyNumberFormat="1" applyFont="1" applyFill="1" applyBorder="1" applyAlignment="1">
      <alignment horizontal="center"/>
    </xf>
    <xf numFmtId="2" fontId="3" fillId="9" borderId="20" xfId="0" applyNumberFormat="1" applyFont="1" applyFill="1" applyBorder="1" applyAlignment="1">
      <alignment horizontal="center"/>
    </xf>
    <xf numFmtId="2" fontId="3" fillId="8" borderId="20" xfId="0" applyNumberFormat="1" applyFont="1" applyFill="1" applyBorder="1" applyAlignment="1">
      <alignment horizontal="center"/>
    </xf>
    <xf numFmtId="164" fontId="3" fillId="8" borderId="20" xfId="0" applyNumberFormat="1" applyFont="1" applyFill="1" applyBorder="1" applyAlignment="1"/>
    <xf numFmtId="164" fontId="3" fillId="9" borderId="20" xfId="0" applyNumberFormat="1" applyFont="1" applyFill="1" applyBorder="1" applyAlignment="1">
      <alignment horizontal="center" readingOrder="1"/>
    </xf>
    <xf numFmtId="164" fontId="3" fillId="9" borderId="20" xfId="0" applyNumberFormat="1" applyFont="1" applyFill="1" applyBorder="1" applyAlignment="1">
      <alignment readingOrder="1"/>
    </xf>
    <xf numFmtId="0" fontId="0" fillId="3" borderId="0" xfId="0" applyFill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3" fillId="11" borderId="39" xfId="0" applyFont="1" applyFill="1" applyBorder="1" applyAlignment="1">
      <alignment horizontal="center"/>
    </xf>
    <xf numFmtId="0" fontId="3" fillId="11" borderId="40" xfId="0" applyFont="1" applyFill="1" applyBorder="1" applyAlignment="1">
      <alignment horizontal="center"/>
    </xf>
    <xf numFmtId="0" fontId="3" fillId="11" borderId="41" xfId="0" applyFont="1" applyFill="1" applyBorder="1" applyAlignment="1">
      <alignment horizontal="center"/>
    </xf>
    <xf numFmtId="2" fontId="0" fillId="2" borderId="42" xfId="0" applyNumberFormat="1" applyFill="1" applyBorder="1" applyAlignment="1" applyProtection="1">
      <alignment horizontal="center"/>
      <protection locked="0"/>
    </xf>
    <xf numFmtId="2" fontId="0" fillId="11" borderId="16" xfId="0" applyNumberFormat="1" applyFill="1" applyBorder="1" applyAlignment="1">
      <alignment horizontal="center"/>
    </xf>
    <xf numFmtId="167" fontId="0" fillId="11" borderId="43" xfId="0" applyNumberFormat="1" applyFill="1" applyBorder="1" applyAlignment="1">
      <alignment horizontal="center"/>
    </xf>
    <xf numFmtId="2" fontId="0" fillId="11" borderId="44" xfId="0" applyNumberFormat="1" applyFill="1" applyBorder="1" applyAlignment="1">
      <alignment horizontal="center"/>
    </xf>
    <xf numFmtId="0" fontId="3" fillId="11" borderId="47" xfId="0" applyFont="1" applyFill="1" applyBorder="1" applyAlignment="1">
      <alignment horizontal="center"/>
    </xf>
    <xf numFmtId="2" fontId="0" fillId="11" borderId="48" xfId="0" applyNumberFormat="1" applyFill="1" applyBorder="1" applyAlignment="1">
      <alignment horizontal="center"/>
    </xf>
    <xf numFmtId="0" fontId="3" fillId="10" borderId="14" xfId="0" applyFont="1" applyFill="1" applyBorder="1" applyAlignment="1">
      <alignment horizontal="center"/>
    </xf>
    <xf numFmtId="2" fontId="0" fillId="4" borderId="19" xfId="0" applyNumberFormat="1" applyFill="1" applyBorder="1" applyAlignment="1" applyProtection="1">
      <alignment horizontal="center"/>
    </xf>
    <xf numFmtId="2" fontId="0" fillId="4" borderId="23" xfId="0" applyNumberFormat="1" applyFill="1" applyBorder="1" applyAlignment="1" applyProtection="1">
      <alignment horizontal="center"/>
    </xf>
    <xf numFmtId="2" fontId="0" fillId="11" borderId="29" xfId="0" applyNumberFormat="1" applyFill="1" applyBorder="1" applyAlignment="1">
      <alignment horizontal="center"/>
    </xf>
    <xf numFmtId="167" fontId="0" fillId="11" borderId="49" xfId="0" applyNumberFormat="1" applyFill="1" applyBorder="1" applyAlignment="1">
      <alignment horizontal="center"/>
    </xf>
    <xf numFmtId="2" fontId="0" fillId="4" borderId="32" xfId="0" applyNumberFormat="1" applyFill="1" applyBorder="1" applyAlignment="1" applyProtection="1">
      <alignment horizontal="center"/>
    </xf>
    <xf numFmtId="167" fontId="0" fillId="5" borderId="46" xfId="0" applyNumberFormat="1" applyFill="1" applyBorder="1" applyAlignment="1" applyProtection="1">
      <alignment horizontal="center"/>
      <protection locked="0"/>
    </xf>
    <xf numFmtId="0" fontId="0" fillId="4" borderId="45" xfId="0" applyFill="1" applyBorder="1" applyAlignment="1" applyProtection="1">
      <alignment horizontal="center"/>
    </xf>
    <xf numFmtId="0" fontId="5" fillId="9" borderId="34" xfId="0" applyFont="1" applyFill="1" applyBorder="1" applyAlignment="1">
      <alignment horizontal="center"/>
    </xf>
    <xf numFmtId="165" fontId="15" fillId="8" borderId="34" xfId="0" applyNumberFormat="1" applyFont="1" applyFill="1" applyBorder="1" applyAlignment="1">
      <alignment horizontal="center"/>
    </xf>
    <xf numFmtId="2" fontId="0" fillId="5" borderId="29" xfId="0" applyNumberFormat="1" applyFill="1" applyBorder="1" applyAlignment="1" applyProtection="1">
      <alignment horizontal="center"/>
      <protection locked="0"/>
    </xf>
    <xf numFmtId="2" fontId="0" fillId="5" borderId="23" xfId="0" applyNumberFormat="1" applyFill="1" applyBorder="1" applyAlignment="1" applyProtection="1">
      <alignment horizontal="center"/>
      <protection locked="0"/>
    </xf>
    <xf numFmtId="0" fontId="11" fillId="4" borderId="10" xfId="0" applyFont="1" applyFill="1" applyBorder="1" applyAlignment="1"/>
    <xf numFmtId="0" fontId="11" fillId="4" borderId="12" xfId="0" applyFont="1" applyFill="1" applyBorder="1" applyAlignment="1"/>
    <xf numFmtId="165" fontId="0" fillId="4" borderId="0" xfId="0" applyNumberFormat="1" applyFill="1" applyAlignment="1">
      <alignment horizontal="center"/>
    </xf>
    <xf numFmtId="165" fontId="0" fillId="9" borderId="31" xfId="0" applyNumberFormat="1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165" fontId="0" fillId="8" borderId="50" xfId="0" applyNumberFormat="1" applyFill="1" applyBorder="1" applyAlignment="1">
      <alignment horizontal="center"/>
    </xf>
    <xf numFmtId="0" fontId="0" fillId="8" borderId="51" xfId="0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0" fillId="3" borderId="8" xfId="0" applyFill="1" applyBorder="1"/>
    <xf numFmtId="0" fontId="2" fillId="3" borderId="0" xfId="0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65" fontId="0" fillId="3" borderId="0" xfId="0" applyNumberFormat="1" applyFill="1" applyBorder="1" applyAlignment="1" applyProtection="1">
      <alignment horizontal="center"/>
      <protection locked="0"/>
    </xf>
    <xf numFmtId="164" fontId="0" fillId="3" borderId="0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1" xfId="0" applyFont="1" applyFill="1" applyBorder="1" applyAlignment="1"/>
    <xf numFmtId="165" fontId="0" fillId="3" borderId="11" xfId="0" applyNumberFormat="1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0" fontId="0" fillId="3" borderId="11" xfId="0" applyFill="1" applyBorder="1"/>
    <xf numFmtId="0" fontId="19" fillId="4" borderId="0" xfId="0" applyFont="1" applyFill="1" applyBorder="1" applyAlignment="1">
      <alignment vertical="center"/>
    </xf>
    <xf numFmtId="0" fontId="19" fillId="4" borderId="9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7" fillId="4" borderId="10" xfId="0" applyFont="1" applyFill="1" applyBorder="1" applyAlignment="1">
      <alignment horizontal="center"/>
    </xf>
    <xf numFmtId="0" fontId="25" fillId="4" borderId="11" xfId="0" applyFont="1" applyFill="1" applyBorder="1" applyAlignment="1">
      <alignment horizontal="center"/>
    </xf>
    <xf numFmtId="0" fontId="17" fillId="11" borderId="11" xfId="0" applyFont="1" applyFill="1" applyBorder="1" applyAlignment="1">
      <alignment horizontal="center"/>
    </xf>
    <xf numFmtId="0" fontId="0" fillId="11" borderId="11" xfId="0" applyFill="1" applyBorder="1"/>
    <xf numFmtId="0" fontId="0" fillId="11" borderId="11" xfId="0" applyFill="1" applyBorder="1" applyAlignment="1">
      <alignment horizontal="center"/>
    </xf>
    <xf numFmtId="0" fontId="24" fillId="4" borderId="0" xfId="2" applyFont="1" applyFill="1" applyBorder="1" applyAlignment="1">
      <alignment vertical="center"/>
    </xf>
    <xf numFmtId="0" fontId="24" fillId="4" borderId="9" xfId="2" applyFont="1" applyFill="1" applyBorder="1" applyAlignment="1">
      <alignment vertical="center"/>
    </xf>
    <xf numFmtId="0" fontId="24" fillId="4" borderId="0" xfId="2" applyFont="1" applyFill="1" applyBorder="1" applyAlignment="1">
      <alignment vertical="top"/>
    </xf>
    <xf numFmtId="0" fontId="24" fillId="4" borderId="9" xfId="2" applyFont="1" applyFill="1" applyBorder="1" applyAlignment="1">
      <alignment vertical="top"/>
    </xf>
    <xf numFmtId="0" fontId="7" fillId="4" borderId="0" xfId="0" applyFont="1" applyFill="1" applyBorder="1" applyAlignment="1"/>
    <xf numFmtId="0" fontId="7" fillId="4" borderId="9" xfId="0" applyFont="1" applyFill="1" applyBorder="1" applyAlignment="1"/>
    <xf numFmtId="0" fontId="11" fillId="4" borderId="9" xfId="0" applyFont="1" applyFill="1" applyBorder="1" applyAlignment="1">
      <alignment vertical="center"/>
    </xf>
    <xf numFmtId="0" fontId="0" fillId="3" borderId="9" xfId="0" applyFill="1" applyBorder="1" applyAlignment="1">
      <alignment horizontal="center"/>
    </xf>
    <xf numFmtId="0" fontId="0" fillId="3" borderId="9" xfId="0" applyFill="1" applyBorder="1"/>
    <xf numFmtId="2" fontId="26" fillId="3" borderId="11" xfId="0" applyNumberFormat="1" applyFont="1" applyFill="1" applyBorder="1" applyAlignment="1">
      <alignment horizontal="center"/>
    </xf>
    <xf numFmtId="0" fontId="25" fillId="3" borderId="11" xfId="0" applyFont="1" applyFill="1" applyBorder="1" applyAlignment="1">
      <alignment horizontal="center"/>
    </xf>
    <xf numFmtId="0" fontId="12" fillId="3" borderId="11" xfId="0" quotePrefix="1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8" fillId="3" borderId="8" xfId="0" applyFont="1" applyFill="1" applyBorder="1"/>
    <xf numFmtId="0" fontId="0" fillId="3" borderId="10" xfId="0" applyFill="1" applyBorder="1"/>
    <xf numFmtId="0" fontId="0" fillId="3" borderId="5" xfId="0" applyFill="1" applyBorder="1"/>
    <xf numFmtId="0" fontId="0" fillId="3" borderId="6" xfId="0" applyFill="1" applyBorder="1"/>
    <xf numFmtId="0" fontId="7" fillId="3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5" fontId="0" fillId="9" borderId="24" xfId="0" applyNumberFormat="1" applyFill="1" applyBorder="1" applyAlignment="1">
      <alignment horizontal="center"/>
    </xf>
    <xf numFmtId="165" fontId="0" fillId="9" borderId="26" xfId="0" applyNumberForma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165" fontId="0" fillId="9" borderId="33" xfId="0" applyNumberFormat="1" applyFill="1" applyBorder="1" applyAlignment="1">
      <alignment horizontal="center"/>
    </xf>
    <xf numFmtId="2" fontId="3" fillId="9" borderId="15" xfId="0" applyNumberFormat="1" applyFont="1" applyFill="1" applyBorder="1" applyAlignment="1">
      <alignment horizontal="center"/>
    </xf>
    <xf numFmtId="2" fontId="3" fillId="8" borderId="15" xfId="0" applyNumberFormat="1" applyFont="1" applyFill="1" applyBorder="1" applyAlignment="1">
      <alignment horizontal="center"/>
    </xf>
    <xf numFmtId="164" fontId="3" fillId="9" borderId="15" xfId="0" applyNumberFormat="1" applyFont="1" applyFill="1" applyBorder="1" applyAlignment="1">
      <alignment readingOrder="1"/>
    </xf>
    <xf numFmtId="164" fontId="3" fillId="8" borderId="15" xfId="0" applyNumberFormat="1" applyFont="1" applyFill="1" applyBorder="1" applyAlignment="1"/>
    <xf numFmtId="165" fontId="2" fillId="2" borderId="20" xfId="0" applyNumberFormat="1" applyFont="1" applyFill="1" applyBorder="1" applyAlignment="1" applyProtection="1">
      <alignment horizontal="center"/>
      <protection locked="0"/>
    </xf>
    <xf numFmtId="0" fontId="0" fillId="12" borderId="0" xfId="0" applyFill="1"/>
    <xf numFmtId="0" fontId="0" fillId="7" borderId="0" xfId="0" applyFill="1"/>
    <xf numFmtId="0" fontId="12" fillId="7" borderId="0" xfId="0" applyFont="1" applyFill="1" applyBorder="1" applyAlignment="1"/>
    <xf numFmtId="0" fontId="0" fillId="7" borderId="0" xfId="0" applyFill="1" applyAlignment="1">
      <alignment horizontal="center"/>
    </xf>
    <xf numFmtId="165" fontId="0" fillId="7" borderId="0" xfId="0" applyNumberFormat="1" applyFill="1" applyAlignment="1">
      <alignment horizontal="center"/>
    </xf>
    <xf numFmtId="2" fontId="0" fillId="7" borderId="0" xfId="0" applyNumberFormat="1" applyFill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165" fontId="0" fillId="9" borderId="0" xfId="0" applyNumberFormat="1" applyFill="1" applyBorder="1" applyAlignment="1">
      <alignment horizontal="center"/>
    </xf>
    <xf numFmtId="165" fontId="0" fillId="9" borderId="11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0" fillId="3" borderId="14" xfId="0" applyFill="1" applyBorder="1"/>
    <xf numFmtId="168" fontId="0" fillId="2" borderId="20" xfId="0" applyNumberFormat="1" applyFill="1" applyBorder="1" applyAlignment="1" applyProtection="1">
      <alignment horizontal="center"/>
      <protection locked="0"/>
    </xf>
    <xf numFmtId="0" fontId="3" fillId="6" borderId="17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165" fontId="0" fillId="9" borderId="5" xfId="0" applyNumberFormat="1" applyFill="1" applyBorder="1" applyAlignment="1">
      <alignment horizontal="center"/>
    </xf>
    <xf numFmtId="165" fontId="0" fillId="9" borderId="52" xfId="0" applyNumberFormat="1" applyFill="1" applyBorder="1" applyAlignment="1">
      <alignment horizontal="center"/>
    </xf>
    <xf numFmtId="0" fontId="0" fillId="8" borderId="53" xfId="0" applyFill="1" applyBorder="1" applyAlignment="1">
      <alignment horizontal="center"/>
    </xf>
    <xf numFmtId="165" fontId="0" fillId="8" borderId="52" xfId="0" applyNumberFormat="1" applyFill="1" applyBorder="1" applyAlignment="1">
      <alignment horizontal="center"/>
    </xf>
    <xf numFmtId="165" fontId="0" fillId="9" borderId="7" xfId="0" applyNumberForma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165" fontId="3" fillId="9" borderId="1" xfId="0" applyNumberFormat="1" applyFont="1" applyFill="1" applyBorder="1" applyAlignment="1">
      <alignment horizontal="center"/>
    </xf>
    <xf numFmtId="165" fontId="3" fillId="9" borderId="2" xfId="0" applyNumberFormat="1" applyFont="1" applyFill="1" applyBorder="1" applyAlignment="1">
      <alignment horizontal="center"/>
    </xf>
    <xf numFmtId="165" fontId="3" fillId="9" borderId="3" xfId="0" applyNumberFormat="1" applyFont="1" applyFill="1" applyBorder="1" applyAlignment="1">
      <alignment horizontal="center"/>
    </xf>
    <xf numFmtId="0" fontId="19" fillId="4" borderId="21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24" fillId="4" borderId="24" xfId="2" applyFont="1" applyFill="1" applyBorder="1" applyAlignment="1">
      <alignment horizontal="center" vertical="center"/>
    </xf>
    <xf numFmtId="0" fontId="24" fillId="4" borderId="25" xfId="2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165" fontId="1" fillId="8" borderId="1" xfId="0" applyNumberFormat="1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165" fontId="3" fillId="8" borderId="1" xfId="0" applyNumberFormat="1" applyFont="1" applyFill="1" applyBorder="1" applyAlignment="1">
      <alignment horizontal="center"/>
    </xf>
    <xf numFmtId="0" fontId="30" fillId="4" borderId="8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30" fillId="4" borderId="9" xfId="0" applyFont="1" applyFill="1" applyBorder="1" applyAlignment="1">
      <alignment horizontal="center" vertical="center"/>
    </xf>
    <xf numFmtId="0" fontId="30" fillId="4" borderId="8" xfId="0" applyFont="1" applyFill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30" fillId="4" borderId="9" xfId="0" applyFont="1" applyFill="1" applyBorder="1" applyAlignment="1">
      <alignment horizontal="center"/>
    </xf>
    <xf numFmtId="0" fontId="24" fillId="4" borderId="26" xfId="2" applyFont="1" applyFill="1" applyBorder="1" applyAlignment="1">
      <alignment horizontal="center" vertical="top"/>
    </xf>
    <xf numFmtId="0" fontId="24" fillId="4" borderId="28" xfId="2" applyFont="1" applyFill="1" applyBorder="1" applyAlignment="1">
      <alignment horizontal="center" vertical="top"/>
    </xf>
    <xf numFmtId="166" fontId="8" fillId="0" borderId="5" xfId="1" applyNumberFormat="1" applyFont="1" applyBorder="1" applyAlignment="1">
      <alignment horizontal="center"/>
    </xf>
    <xf numFmtId="166" fontId="8" fillId="0" borderId="6" xfId="1" applyNumberFormat="1" applyFont="1" applyBorder="1" applyAlignment="1">
      <alignment horizontal="center"/>
    </xf>
    <xf numFmtId="166" fontId="8" fillId="0" borderId="7" xfId="1" applyNumberFormat="1" applyFont="1" applyBorder="1" applyAlignment="1">
      <alignment horizontal="center"/>
    </xf>
    <xf numFmtId="0" fontId="9" fillId="4" borderId="8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165" fontId="0" fillId="4" borderId="5" xfId="0" applyNumberFormat="1" applyFill="1" applyBorder="1" applyAlignment="1">
      <alignment horizontal="center"/>
    </xf>
    <xf numFmtId="165" fontId="0" fillId="4" borderId="6" xfId="0" applyNumberFormat="1" applyFill="1" applyBorder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8000"/>
      <color rgb="FFC0C0C0"/>
      <color rgb="FFCCFFCC"/>
      <color rgb="FFFF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3.png"/><Relationship Id="rId7" Type="http://schemas.openxmlformats.org/officeDocument/2006/relationships/image" Target="../media/image9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12.png"/><Relationship Id="rId5" Type="http://schemas.openxmlformats.org/officeDocument/2006/relationships/image" Target="../media/image6.png"/><Relationship Id="rId4" Type="http://schemas.openxmlformats.org/officeDocument/2006/relationships/image" Target="../media/image5.png"/><Relationship Id="rId9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1000124</xdr:colOff>
      <xdr:row>2</xdr:row>
      <xdr:rowOff>9525</xdr:rowOff>
    </xdr:from>
    <xdr:to>
      <xdr:col>10</xdr:col>
      <xdr:colOff>304800</xdr:colOff>
      <xdr:row>3</xdr:row>
      <xdr:rowOff>47624</xdr:rowOff>
    </xdr:to>
    <xdr:pic>
      <xdr:nvPicPr>
        <xdr:cNvPr id="8" name="Picture 7" descr="aquatherm_fusiother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4" y="561975"/>
          <a:ext cx="2143126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123825</xdr:colOff>
      <xdr:row>3</xdr:row>
      <xdr:rowOff>228600</xdr:rowOff>
    </xdr:from>
    <xdr:to>
      <xdr:col>10</xdr:col>
      <xdr:colOff>1049582</xdr:colOff>
      <xdr:row>4</xdr:row>
      <xdr:rowOff>314324</xdr:rowOff>
    </xdr:to>
    <xdr:pic>
      <xdr:nvPicPr>
        <xdr:cNvPr id="9" name="Picture 8" descr="aquatherm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1123950"/>
          <a:ext cx="4259507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409577</xdr:colOff>
      <xdr:row>1</xdr:row>
      <xdr:rowOff>171450</xdr:rowOff>
    </xdr:from>
    <xdr:to>
      <xdr:col>12</xdr:col>
      <xdr:colOff>1362075</xdr:colOff>
      <xdr:row>4</xdr:row>
      <xdr:rowOff>38100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2" y="342900"/>
          <a:ext cx="952498" cy="8763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6</xdr:col>
      <xdr:colOff>190498</xdr:colOff>
      <xdr:row>68</xdr:row>
      <xdr:rowOff>38100</xdr:rowOff>
    </xdr:from>
    <xdr:to>
      <xdr:col>9</xdr:col>
      <xdr:colOff>1512991</xdr:colOff>
      <xdr:row>69</xdr:row>
      <xdr:rowOff>190500</xdr:rowOff>
    </xdr:to>
    <xdr:pic>
      <xdr:nvPicPr>
        <xdr:cNvPr id="12" name="Picture 11" descr="Aquatherm Australi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48" y="11677650"/>
          <a:ext cx="3884718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466725</xdr:colOff>
      <xdr:row>33</xdr:row>
      <xdr:rowOff>47625</xdr:rowOff>
    </xdr:from>
    <xdr:to>
      <xdr:col>12</xdr:col>
      <xdr:colOff>1373330</xdr:colOff>
      <xdr:row>38</xdr:row>
      <xdr:rowOff>71783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306050" y="6296025"/>
          <a:ext cx="906605" cy="900458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12</xdr:col>
      <xdr:colOff>485776</xdr:colOff>
      <xdr:row>39</xdr:row>
      <xdr:rowOff>142875</xdr:rowOff>
    </xdr:from>
    <xdr:to>
      <xdr:col>12</xdr:col>
      <xdr:colOff>1393677</xdr:colOff>
      <xdr:row>44</xdr:row>
      <xdr:rowOff>114471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325101" y="7448550"/>
          <a:ext cx="907901" cy="84789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12</xdr:col>
      <xdr:colOff>457199</xdr:colOff>
      <xdr:row>52</xdr:row>
      <xdr:rowOff>133350</xdr:rowOff>
    </xdr:from>
    <xdr:to>
      <xdr:col>12</xdr:col>
      <xdr:colOff>1362074</xdr:colOff>
      <xdr:row>58</xdr:row>
      <xdr:rowOff>57473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296524" y="9610725"/>
          <a:ext cx="904875" cy="895673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12</xdr:col>
      <xdr:colOff>485776</xdr:colOff>
      <xdr:row>46</xdr:row>
      <xdr:rowOff>23177</xdr:rowOff>
    </xdr:from>
    <xdr:to>
      <xdr:col>12</xdr:col>
      <xdr:colOff>1381125</xdr:colOff>
      <xdr:row>51</xdr:row>
      <xdr:rowOff>47623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1" y="8529002"/>
          <a:ext cx="895349" cy="8340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</xdr:col>
      <xdr:colOff>180974</xdr:colOff>
      <xdr:row>1</xdr:row>
      <xdr:rowOff>180975</xdr:rowOff>
    </xdr:from>
    <xdr:to>
      <xdr:col>3</xdr:col>
      <xdr:colOff>333374</xdr:colOff>
      <xdr:row>4</xdr:row>
      <xdr:rowOff>153435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80999" y="352425"/>
          <a:ext cx="1457325" cy="982110"/>
        </a:xfrm>
        <a:prstGeom prst="rect">
          <a:avLst/>
        </a:prstGeom>
      </xdr:spPr>
    </xdr:pic>
    <xdr:clientData/>
  </xdr:twoCellAnchor>
  <xdr:twoCellAnchor editAs="oneCell">
    <xdr:from>
      <xdr:col>11</xdr:col>
      <xdr:colOff>647700</xdr:colOff>
      <xdr:row>63</xdr:row>
      <xdr:rowOff>85903</xdr:rowOff>
    </xdr:from>
    <xdr:to>
      <xdr:col>12</xdr:col>
      <xdr:colOff>542925</xdr:colOff>
      <xdr:row>68</xdr:row>
      <xdr:rowOff>36285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9867900" y="11334928"/>
          <a:ext cx="1485900" cy="979082"/>
        </a:xfrm>
        <a:prstGeom prst="rect">
          <a:avLst/>
        </a:prstGeom>
      </xdr:spPr>
    </xdr:pic>
    <xdr:clientData/>
  </xdr:twoCellAnchor>
  <xdr:twoCellAnchor editAs="oneCell">
    <xdr:from>
      <xdr:col>1</xdr:col>
      <xdr:colOff>447675</xdr:colOff>
      <xdr:row>64</xdr:row>
      <xdr:rowOff>185919</xdr:rowOff>
    </xdr:from>
    <xdr:to>
      <xdr:col>6</xdr:col>
      <xdr:colOff>285750</xdr:colOff>
      <xdr:row>67</xdr:row>
      <xdr:rowOff>96450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47700" y="11577819"/>
          <a:ext cx="3124200" cy="5868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1000124</xdr:colOff>
      <xdr:row>2</xdr:row>
      <xdr:rowOff>9525</xdr:rowOff>
    </xdr:from>
    <xdr:to>
      <xdr:col>10</xdr:col>
      <xdr:colOff>304800</xdr:colOff>
      <xdr:row>3</xdr:row>
      <xdr:rowOff>47624</xdr:rowOff>
    </xdr:to>
    <xdr:pic>
      <xdr:nvPicPr>
        <xdr:cNvPr id="11" name="Picture 10" descr="aquatherm_fusiother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4" y="561975"/>
          <a:ext cx="2143126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123825</xdr:colOff>
      <xdr:row>3</xdr:row>
      <xdr:rowOff>228600</xdr:rowOff>
    </xdr:from>
    <xdr:to>
      <xdr:col>10</xdr:col>
      <xdr:colOff>1049582</xdr:colOff>
      <xdr:row>4</xdr:row>
      <xdr:rowOff>314324</xdr:rowOff>
    </xdr:to>
    <xdr:pic>
      <xdr:nvPicPr>
        <xdr:cNvPr id="12" name="Picture 11" descr="aquatherm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1123950"/>
          <a:ext cx="4259507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409577</xdr:colOff>
      <xdr:row>1</xdr:row>
      <xdr:rowOff>171450</xdr:rowOff>
    </xdr:from>
    <xdr:to>
      <xdr:col>12</xdr:col>
      <xdr:colOff>609600</xdr:colOff>
      <xdr:row>4</xdr:row>
      <xdr:rowOff>38100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2" y="342900"/>
          <a:ext cx="952498" cy="8763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12</xdr:col>
      <xdr:colOff>290052</xdr:colOff>
      <xdr:row>28</xdr:row>
      <xdr:rowOff>79395</xdr:rowOff>
    </xdr:from>
    <xdr:to>
      <xdr:col>12</xdr:col>
      <xdr:colOff>1466850</xdr:colOff>
      <xdr:row>35</xdr:row>
      <xdr:rowOff>9525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129377" y="5356245"/>
          <a:ext cx="1176798" cy="11588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8</xdr:col>
      <xdr:colOff>1000124</xdr:colOff>
      <xdr:row>2</xdr:row>
      <xdr:rowOff>9525</xdr:rowOff>
    </xdr:from>
    <xdr:to>
      <xdr:col>10</xdr:col>
      <xdr:colOff>304800</xdr:colOff>
      <xdr:row>3</xdr:row>
      <xdr:rowOff>47624</xdr:rowOff>
    </xdr:to>
    <xdr:pic>
      <xdr:nvPicPr>
        <xdr:cNvPr id="29" name="Picture 28" descr="aquatherm_fusiother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4" y="561975"/>
          <a:ext cx="2143126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123825</xdr:colOff>
      <xdr:row>3</xdr:row>
      <xdr:rowOff>228599</xdr:rowOff>
    </xdr:from>
    <xdr:to>
      <xdr:col>10</xdr:col>
      <xdr:colOff>1049582</xdr:colOff>
      <xdr:row>4</xdr:row>
      <xdr:rowOff>352424</xdr:rowOff>
    </xdr:to>
    <xdr:pic>
      <xdr:nvPicPr>
        <xdr:cNvPr id="30" name="Picture 29" descr="aquatherm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1123949"/>
          <a:ext cx="4402382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409577</xdr:colOff>
      <xdr:row>1</xdr:row>
      <xdr:rowOff>171450</xdr:rowOff>
    </xdr:from>
    <xdr:to>
      <xdr:col>12</xdr:col>
      <xdr:colOff>1381125</xdr:colOff>
      <xdr:row>4</xdr:row>
      <xdr:rowOff>38100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2" y="342900"/>
          <a:ext cx="971548" cy="8763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12</xdr:col>
      <xdr:colOff>314325</xdr:colOff>
      <xdr:row>38</xdr:row>
      <xdr:rowOff>161924</xdr:rowOff>
    </xdr:from>
    <xdr:to>
      <xdr:col>12</xdr:col>
      <xdr:colOff>1502034</xdr:colOff>
      <xdr:row>45</xdr:row>
      <xdr:rowOff>85724</xdr:rowOff>
    </xdr:to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153650" y="7038974"/>
          <a:ext cx="1187709" cy="10572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6</xdr:col>
      <xdr:colOff>200025</xdr:colOff>
      <xdr:row>56</xdr:row>
      <xdr:rowOff>19050</xdr:rowOff>
    </xdr:from>
    <xdr:to>
      <xdr:col>9</xdr:col>
      <xdr:colOff>1527385</xdr:colOff>
      <xdr:row>57</xdr:row>
      <xdr:rowOff>168435</xdr:rowOff>
    </xdr:to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962275" y="11849100"/>
          <a:ext cx="3889585" cy="377985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</xdr:row>
      <xdr:rowOff>200025</xdr:rowOff>
    </xdr:from>
    <xdr:to>
      <xdr:col>3</xdr:col>
      <xdr:colOff>304800</xdr:colOff>
      <xdr:row>4</xdr:row>
      <xdr:rowOff>172485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52425" y="371475"/>
          <a:ext cx="1457325" cy="982110"/>
        </a:xfrm>
        <a:prstGeom prst="rect">
          <a:avLst/>
        </a:prstGeom>
      </xdr:spPr>
    </xdr:pic>
    <xdr:clientData/>
  </xdr:twoCellAnchor>
  <xdr:twoCellAnchor editAs="oneCell">
    <xdr:from>
      <xdr:col>11</xdr:col>
      <xdr:colOff>895350</xdr:colOff>
      <xdr:row>51</xdr:row>
      <xdr:rowOff>76200</xdr:rowOff>
    </xdr:from>
    <xdr:to>
      <xdr:col>12</xdr:col>
      <xdr:colOff>809625</xdr:colOff>
      <xdr:row>56</xdr:row>
      <xdr:rowOff>26582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0077450" y="9058275"/>
          <a:ext cx="1485900" cy="979082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52</xdr:row>
      <xdr:rowOff>176216</xdr:rowOff>
    </xdr:from>
    <xdr:to>
      <xdr:col>6</xdr:col>
      <xdr:colOff>495300</xdr:colOff>
      <xdr:row>55</xdr:row>
      <xdr:rowOff>86747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57250" y="9301166"/>
          <a:ext cx="3124200" cy="5868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quatherm@aquatherm.com.au" TargetMode="External"/><Relationship Id="rId1" Type="http://schemas.openxmlformats.org/officeDocument/2006/relationships/hyperlink" Target="http://www.aquatherm.com.au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aquatherm@aquatherm.com.au" TargetMode="External"/><Relationship Id="rId1" Type="http://schemas.openxmlformats.org/officeDocument/2006/relationships/hyperlink" Target="http://www.aquatherm.com.au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K675"/>
  <sheetViews>
    <sheetView tabSelected="1" workbookViewId="0">
      <selection activeCell="J57" sqref="J57"/>
    </sheetView>
  </sheetViews>
  <sheetFormatPr defaultRowHeight="12.75"/>
  <cols>
    <col min="1" max="1" width="3" customWidth="1"/>
    <col min="2" max="2" width="8.85546875" style="2" customWidth="1"/>
    <col min="3" max="3" width="10.7109375" style="2" customWidth="1"/>
    <col min="4" max="4" width="10.140625" style="3" customWidth="1"/>
    <col min="5" max="5" width="8.85546875" style="3" customWidth="1"/>
    <col min="6" max="6" width="10.7109375" style="3" customWidth="1"/>
    <col min="7" max="7" width="10.140625" style="3" customWidth="1"/>
    <col min="8" max="8" width="8.85546875" style="3" customWidth="1"/>
    <col min="9" max="9" width="19.42578125" style="3" customWidth="1"/>
    <col min="10" max="10" width="23.5703125" style="1" customWidth="1"/>
    <col min="11" max="11" width="24" customWidth="1"/>
    <col min="12" max="12" width="23.85546875" customWidth="1"/>
    <col min="13" max="13" width="23.140625" bestFit="1" customWidth="1"/>
    <col min="14" max="14" width="3.42578125" customWidth="1"/>
    <col min="15" max="109" width="9.140625" style="171"/>
  </cols>
  <sheetData>
    <row r="1" spans="1:14" ht="13.5" thickBot="1">
      <c r="A1" s="156"/>
      <c r="B1" s="157"/>
      <c r="C1" s="158"/>
      <c r="D1" s="159"/>
      <c r="E1" s="158"/>
      <c r="F1" s="159"/>
      <c r="G1" s="159"/>
      <c r="H1" s="158"/>
      <c r="I1" s="159"/>
      <c r="J1" s="157"/>
      <c r="K1" s="159"/>
      <c r="L1" s="159"/>
      <c r="M1" s="159"/>
      <c r="N1" s="160"/>
    </row>
    <row r="2" spans="1:14" ht="30">
      <c r="A2" s="120"/>
      <c r="B2" s="8"/>
      <c r="C2" s="8"/>
      <c r="D2" s="8"/>
      <c r="E2" s="224" t="s">
        <v>85</v>
      </c>
      <c r="F2" s="225"/>
      <c r="G2" s="225"/>
      <c r="H2" s="225"/>
      <c r="I2" s="225"/>
      <c r="J2" s="225"/>
      <c r="K2" s="225"/>
      <c r="L2" s="226"/>
      <c r="M2" s="8"/>
      <c r="N2" s="148"/>
    </row>
    <row r="3" spans="1:14" ht="27" customHeight="1">
      <c r="A3" s="120"/>
      <c r="B3" s="8"/>
      <c r="C3" s="8"/>
      <c r="D3" s="8"/>
      <c r="E3" s="227"/>
      <c r="F3" s="228"/>
      <c r="G3" s="228"/>
      <c r="H3" s="228"/>
      <c r="I3" s="228"/>
      <c r="J3" s="228"/>
      <c r="K3" s="228"/>
      <c r="L3" s="229"/>
      <c r="M3" s="8"/>
      <c r="N3" s="148"/>
    </row>
    <row r="4" spans="1:14" ht="22.5" customHeight="1">
      <c r="A4" s="120"/>
      <c r="B4" s="8"/>
      <c r="C4" s="8"/>
      <c r="D4" s="8"/>
      <c r="E4" s="230" t="s">
        <v>2</v>
      </c>
      <c r="F4" s="231"/>
      <c r="G4" s="231"/>
      <c r="H4" s="231"/>
      <c r="I4" s="231"/>
      <c r="J4" s="231"/>
      <c r="K4" s="231"/>
      <c r="L4" s="232"/>
      <c r="M4" s="8"/>
      <c r="N4" s="148"/>
    </row>
    <row r="5" spans="1:14" ht="29.25" customHeight="1" thickBot="1">
      <c r="A5" s="120"/>
      <c r="B5" s="8"/>
      <c r="C5" s="8"/>
      <c r="D5" s="8"/>
      <c r="E5" s="239"/>
      <c r="F5" s="240"/>
      <c r="G5" s="240"/>
      <c r="H5" s="240"/>
      <c r="I5" s="240"/>
      <c r="J5" s="240"/>
      <c r="K5" s="240"/>
      <c r="L5" s="17"/>
      <c r="M5" s="8"/>
      <c r="N5" s="148"/>
    </row>
    <row r="6" spans="1:14" ht="13.5" thickBot="1">
      <c r="A6" s="120"/>
      <c r="B6" s="5"/>
      <c r="C6" s="6"/>
      <c r="D6" s="7"/>
      <c r="E6" s="6"/>
      <c r="F6" s="7"/>
      <c r="G6" s="7"/>
      <c r="H6" s="6"/>
      <c r="I6" s="7"/>
      <c r="J6" s="5"/>
      <c r="K6" s="7"/>
      <c r="L6" s="7"/>
      <c r="M6" s="7"/>
      <c r="N6" s="147"/>
    </row>
    <row r="7" spans="1:14">
      <c r="A7" s="120"/>
      <c r="B7" s="88" t="s">
        <v>70</v>
      </c>
      <c r="C7" s="95" t="s">
        <v>64</v>
      </c>
      <c r="D7" s="89" t="s">
        <v>66</v>
      </c>
      <c r="E7" s="90" t="s">
        <v>67</v>
      </c>
      <c r="F7" s="9"/>
      <c r="G7" s="9"/>
      <c r="H7" s="9"/>
      <c r="I7" s="9"/>
      <c r="J7" s="10"/>
      <c r="K7" s="11"/>
      <c r="L7" s="11"/>
      <c r="M7" s="12"/>
      <c r="N7" s="148"/>
    </row>
    <row r="8" spans="1:14" ht="14.25" customHeight="1">
      <c r="A8" s="120"/>
      <c r="B8" s="91">
        <v>2</v>
      </c>
      <c r="C8" s="98">
        <f>B8*1000</f>
        <v>2000</v>
      </c>
      <c r="D8" s="92">
        <f>B8*1000/60</f>
        <v>33.333333333333336</v>
      </c>
      <c r="E8" s="93">
        <f>B8*1000/3600</f>
        <v>0.55555555555555558</v>
      </c>
      <c r="F8" s="203" t="s">
        <v>78</v>
      </c>
      <c r="G8" s="204"/>
      <c r="H8" s="204"/>
      <c r="I8" s="204"/>
      <c r="J8" s="204"/>
      <c r="K8" s="204"/>
      <c r="L8" s="204"/>
      <c r="M8" s="205"/>
      <c r="N8" s="148"/>
    </row>
    <row r="9" spans="1:14" ht="14.25" customHeight="1">
      <c r="A9" s="120"/>
      <c r="B9" s="102">
        <f>C9/1000</f>
        <v>10</v>
      </c>
      <c r="C9" s="108">
        <v>10000</v>
      </c>
      <c r="D9" s="100">
        <f>C9/60</f>
        <v>166.66666666666666</v>
      </c>
      <c r="E9" s="101">
        <f>C9/3600</f>
        <v>2.7777777777777777</v>
      </c>
      <c r="F9" s="241" t="s">
        <v>69</v>
      </c>
      <c r="G9" s="242"/>
      <c r="H9" s="242"/>
      <c r="I9" s="242"/>
      <c r="J9" s="242"/>
      <c r="K9" s="242"/>
      <c r="L9" s="242"/>
      <c r="M9" s="243"/>
      <c r="N9" s="148"/>
    </row>
    <row r="10" spans="1:14" ht="14.25" customHeight="1">
      <c r="A10" s="120"/>
      <c r="B10" s="102">
        <f>D10*60/1000</f>
        <v>99.96</v>
      </c>
      <c r="C10" s="99">
        <f>D10*60</f>
        <v>99960</v>
      </c>
      <c r="D10" s="107">
        <v>1666</v>
      </c>
      <c r="E10" s="101">
        <f>D10/60</f>
        <v>27.766666666666666</v>
      </c>
      <c r="G10" s="14"/>
      <c r="H10" s="14"/>
      <c r="I10" s="14"/>
      <c r="J10" s="209" t="s">
        <v>3</v>
      </c>
      <c r="K10" s="211"/>
      <c r="L10" s="14"/>
      <c r="M10" s="18"/>
      <c r="N10" s="148"/>
    </row>
    <row r="11" spans="1:14" ht="14.25" customHeight="1" thickBot="1">
      <c r="A11" s="120"/>
      <c r="B11" s="94">
        <f>E11*3600/1000</f>
        <v>999.61199999999997</v>
      </c>
      <c r="C11" s="96">
        <f>E11*3600</f>
        <v>999612</v>
      </c>
      <c r="D11" s="104">
        <f>E11*60</f>
        <v>16660.2</v>
      </c>
      <c r="E11" s="103">
        <v>277.67</v>
      </c>
      <c r="F11" s="236"/>
      <c r="G11" s="237"/>
      <c r="H11" s="237"/>
      <c r="I11" s="237"/>
      <c r="J11" s="237"/>
      <c r="K11" s="237"/>
      <c r="L11" s="237"/>
      <c r="M11" s="238"/>
      <c r="N11" s="148"/>
    </row>
    <row r="12" spans="1:14" ht="13.5" thickBot="1">
      <c r="A12" s="120"/>
      <c r="B12" s="85"/>
      <c r="C12" s="85"/>
      <c r="D12" s="117"/>
      <c r="E12" s="117"/>
      <c r="F12" s="117"/>
      <c r="G12" s="117"/>
      <c r="H12" s="117"/>
      <c r="I12" s="117"/>
      <c r="J12" s="118"/>
      <c r="K12" s="8"/>
      <c r="L12" s="8"/>
      <c r="M12" s="8"/>
      <c r="N12" s="148"/>
    </row>
    <row r="13" spans="1:14" ht="13.5" thickBot="1">
      <c r="A13" s="120"/>
      <c r="B13" s="72"/>
      <c r="C13" s="194" t="s">
        <v>49</v>
      </c>
      <c r="D13" s="195"/>
      <c r="E13" s="196"/>
      <c r="F13" s="212" t="s">
        <v>79</v>
      </c>
      <c r="G13" s="213"/>
      <c r="H13" s="214"/>
      <c r="I13" s="77"/>
      <c r="J13" s="50" t="str">
        <f>C13</f>
        <v>Steel pipe</v>
      </c>
      <c r="K13" s="48" t="str">
        <f>F13</f>
        <v xml:space="preserve">aquatherm blue pipe MF </v>
      </c>
      <c r="L13" s="50" t="str">
        <f>C13</f>
        <v>Steel pipe</v>
      </c>
      <c r="M13" s="48" t="str">
        <f>F13</f>
        <v xml:space="preserve">aquatherm blue pipe MF </v>
      </c>
      <c r="N13" s="148"/>
    </row>
    <row r="14" spans="1:14" ht="13.5" thickBot="1">
      <c r="A14" s="120"/>
      <c r="B14" s="97" t="s">
        <v>60</v>
      </c>
      <c r="C14" s="194" t="s">
        <v>50</v>
      </c>
      <c r="D14" s="195"/>
      <c r="E14" s="196"/>
      <c r="F14" s="215" t="s">
        <v>51</v>
      </c>
      <c r="G14" s="213"/>
      <c r="H14" s="214"/>
      <c r="I14" s="78" t="s">
        <v>63</v>
      </c>
      <c r="J14" s="51" t="str">
        <f>C14</f>
        <v>DIN 2448</v>
      </c>
      <c r="K14" s="49" t="str">
        <f>F14</f>
        <v>SDR 7.4/SDR11</v>
      </c>
      <c r="L14" s="51" t="str">
        <f>C14</f>
        <v>DIN 2448</v>
      </c>
      <c r="M14" s="49" t="str">
        <f>F14</f>
        <v>SDR 7.4/SDR11</v>
      </c>
      <c r="N14" s="148"/>
    </row>
    <row r="15" spans="1:14" ht="15.75" thickBot="1">
      <c r="A15" s="120"/>
      <c r="B15" s="72" t="s">
        <v>0</v>
      </c>
      <c r="C15" s="105" t="s">
        <v>56</v>
      </c>
      <c r="D15" s="56" t="s">
        <v>61</v>
      </c>
      <c r="E15" s="57" t="s">
        <v>62</v>
      </c>
      <c r="F15" s="106" t="s">
        <v>1</v>
      </c>
      <c r="G15" s="63" t="s">
        <v>61</v>
      </c>
      <c r="H15" s="64" t="s">
        <v>62</v>
      </c>
      <c r="I15" s="79" t="s">
        <v>65</v>
      </c>
      <c r="J15" s="52" t="s">
        <v>68</v>
      </c>
      <c r="K15" s="53" t="s">
        <v>68</v>
      </c>
      <c r="L15" s="54" t="s">
        <v>64</v>
      </c>
      <c r="M15" s="55" t="s">
        <v>64</v>
      </c>
      <c r="N15" s="148"/>
    </row>
    <row r="16" spans="1:14">
      <c r="A16" s="120"/>
      <c r="B16" s="74">
        <v>15</v>
      </c>
      <c r="C16" s="178">
        <v>21.3</v>
      </c>
      <c r="D16" s="58">
        <v>2</v>
      </c>
      <c r="E16" s="59">
        <f t="shared" ref="E16:E27" si="0">(C16-2*D16)</f>
        <v>17.3</v>
      </c>
      <c r="F16" s="65">
        <v>20</v>
      </c>
      <c r="G16" s="66">
        <v>2.8</v>
      </c>
      <c r="H16" s="67">
        <f t="shared" ref="H16:H32" si="1">(F16-2*G16)</f>
        <v>14.4</v>
      </c>
      <c r="I16" s="169">
        <v>1</v>
      </c>
      <c r="J16" s="80">
        <f>((((E16/2)^2)*3.1415)/1000)*I16</f>
        <v>0.23505488375000003</v>
      </c>
      <c r="K16" s="81">
        <f>((((H16/2)^2)*3.1415)/1000)*I16</f>
        <v>0.16285536000000003</v>
      </c>
      <c r="L16" s="83">
        <f>((((E16/2)^2)*3.1415)/1000)*I16*3600</f>
        <v>846.19758150000007</v>
      </c>
      <c r="M16" s="82">
        <f>((((H16/2)^2)*3.1415)/1000)*I16*3600</f>
        <v>586.27929600000016</v>
      </c>
      <c r="N16" s="148"/>
    </row>
    <row r="17" spans="1:14">
      <c r="A17" s="120"/>
      <c r="B17" s="75">
        <v>20</v>
      </c>
      <c r="C17" s="178">
        <v>26.9</v>
      </c>
      <c r="D17" s="60">
        <v>2.2999999999999998</v>
      </c>
      <c r="E17" s="59">
        <f t="shared" si="0"/>
        <v>22.299999999999997</v>
      </c>
      <c r="F17" s="116">
        <v>25</v>
      </c>
      <c r="G17" s="114">
        <v>3.5</v>
      </c>
      <c r="H17" s="115">
        <f t="shared" si="1"/>
        <v>18</v>
      </c>
      <c r="I17" s="169">
        <v>3</v>
      </c>
      <c r="J17" s="80">
        <f t="shared" ref="J17:J32" si="2">((((E17/2)^2)*3.1415)/1000)*I17</f>
        <v>1.1716774012499998</v>
      </c>
      <c r="K17" s="81">
        <f t="shared" ref="K17:K32" si="3">((((H17/2)^2)*3.1415)/1000)*I17</f>
        <v>0.76338450000000002</v>
      </c>
      <c r="L17" s="84">
        <f t="shared" ref="L17:L32" si="4">((((E17/2)^2)*3.1415)/1000)*I17*3600</f>
        <v>4218.0386444999995</v>
      </c>
      <c r="M17" s="82">
        <f t="shared" ref="M17:M32" si="5">((((H17/2)^2)*3.1415)/1000)*I17*3600</f>
        <v>2748.1842000000001</v>
      </c>
      <c r="N17" s="148"/>
    </row>
    <row r="18" spans="1:14">
      <c r="A18" s="120"/>
      <c r="B18" s="75">
        <v>25</v>
      </c>
      <c r="C18" s="178">
        <v>33.700000000000003</v>
      </c>
      <c r="D18" s="60">
        <v>2.6</v>
      </c>
      <c r="E18" s="59">
        <f t="shared" si="0"/>
        <v>28.500000000000004</v>
      </c>
      <c r="F18" s="65">
        <v>32</v>
      </c>
      <c r="G18" s="68">
        <v>2.9</v>
      </c>
      <c r="H18" s="67">
        <f t="shared" si="1"/>
        <v>26.2</v>
      </c>
      <c r="I18" s="169">
        <v>1.5</v>
      </c>
      <c r="J18" s="80">
        <f t="shared" si="2"/>
        <v>0.95688126562500031</v>
      </c>
      <c r="K18" s="81">
        <f t="shared" si="3"/>
        <v>0.80866922249999995</v>
      </c>
      <c r="L18" s="84">
        <f t="shared" si="4"/>
        <v>3444.7725562500009</v>
      </c>
      <c r="M18" s="82">
        <f t="shared" si="5"/>
        <v>2911.2092009999997</v>
      </c>
      <c r="N18" s="148"/>
    </row>
    <row r="19" spans="1:14">
      <c r="A19" s="120"/>
      <c r="B19" s="75">
        <v>32</v>
      </c>
      <c r="C19" s="178">
        <v>42.4</v>
      </c>
      <c r="D19" s="60">
        <v>2.6</v>
      </c>
      <c r="E19" s="59">
        <f t="shared" si="0"/>
        <v>37.199999999999996</v>
      </c>
      <c r="F19" s="65">
        <v>40</v>
      </c>
      <c r="G19" s="68">
        <v>3.7</v>
      </c>
      <c r="H19" s="67">
        <f t="shared" si="1"/>
        <v>32.6</v>
      </c>
      <c r="I19" s="169">
        <v>1</v>
      </c>
      <c r="J19" s="80">
        <f t="shared" si="2"/>
        <v>1.0868333399999999</v>
      </c>
      <c r="K19" s="81">
        <f t="shared" si="3"/>
        <v>0.83466513500000006</v>
      </c>
      <c r="L19" s="84">
        <f t="shared" si="4"/>
        <v>3912.6000239999994</v>
      </c>
      <c r="M19" s="82">
        <f t="shared" si="5"/>
        <v>3004.7944860000002</v>
      </c>
      <c r="N19" s="148"/>
    </row>
    <row r="20" spans="1:14">
      <c r="A20" s="120"/>
      <c r="B20" s="75">
        <v>40</v>
      </c>
      <c r="C20" s="178">
        <v>48.3</v>
      </c>
      <c r="D20" s="60">
        <v>2.6</v>
      </c>
      <c r="E20" s="59">
        <f t="shared" si="0"/>
        <v>43.099999999999994</v>
      </c>
      <c r="F20" s="65">
        <v>50</v>
      </c>
      <c r="G20" s="68">
        <v>4.5999999999999996</v>
      </c>
      <c r="H20" s="67">
        <f t="shared" si="1"/>
        <v>40.799999999999997</v>
      </c>
      <c r="I20" s="169">
        <v>1</v>
      </c>
      <c r="J20" s="80">
        <f t="shared" si="2"/>
        <v>1.4589204537499998</v>
      </c>
      <c r="K20" s="81">
        <f t="shared" si="3"/>
        <v>1.3073666399999999</v>
      </c>
      <c r="L20" s="84">
        <f t="shared" si="4"/>
        <v>5252.1136334999992</v>
      </c>
      <c r="M20" s="82">
        <f t="shared" si="5"/>
        <v>4706.5199039999998</v>
      </c>
      <c r="N20" s="148"/>
    </row>
    <row r="21" spans="1:14">
      <c r="A21" s="120"/>
      <c r="B21" s="75">
        <v>50</v>
      </c>
      <c r="C21" s="178">
        <v>60.3</v>
      </c>
      <c r="D21" s="60">
        <v>2.9</v>
      </c>
      <c r="E21" s="59">
        <f t="shared" si="0"/>
        <v>54.5</v>
      </c>
      <c r="F21" s="65">
        <v>63</v>
      </c>
      <c r="G21" s="68">
        <v>5.8</v>
      </c>
      <c r="H21" s="67">
        <f t="shared" si="1"/>
        <v>51.4</v>
      </c>
      <c r="I21" s="169">
        <v>3</v>
      </c>
      <c r="J21" s="80">
        <f t="shared" si="2"/>
        <v>6.9982802812500005</v>
      </c>
      <c r="K21" s="81">
        <f t="shared" si="3"/>
        <v>6.2247880050000006</v>
      </c>
      <c r="L21" s="84">
        <f t="shared" si="4"/>
        <v>25193.809012500002</v>
      </c>
      <c r="M21" s="82">
        <f t="shared" si="5"/>
        <v>22409.236818000001</v>
      </c>
      <c r="N21" s="148"/>
    </row>
    <row r="22" spans="1:14">
      <c r="A22" s="120"/>
      <c r="B22" s="75">
        <v>65</v>
      </c>
      <c r="C22" s="178">
        <v>76.099999999999994</v>
      </c>
      <c r="D22" s="60">
        <v>2.9</v>
      </c>
      <c r="E22" s="59">
        <f t="shared" si="0"/>
        <v>70.3</v>
      </c>
      <c r="F22" s="65">
        <v>75</v>
      </c>
      <c r="G22" s="68">
        <v>6.9</v>
      </c>
      <c r="H22" s="67">
        <f t="shared" si="1"/>
        <v>61.2</v>
      </c>
      <c r="I22" s="169">
        <v>1</v>
      </c>
      <c r="J22" s="80">
        <f t="shared" si="2"/>
        <v>3.8813939337499996</v>
      </c>
      <c r="K22" s="81">
        <f t="shared" si="3"/>
        <v>2.9415749400000006</v>
      </c>
      <c r="L22" s="84">
        <f t="shared" si="4"/>
        <v>13973.018161499998</v>
      </c>
      <c r="M22" s="82">
        <f t="shared" si="5"/>
        <v>10589.669784000002</v>
      </c>
      <c r="N22" s="148"/>
    </row>
    <row r="23" spans="1:14">
      <c r="A23" s="120"/>
      <c r="B23" s="75">
        <v>80</v>
      </c>
      <c r="C23" s="178">
        <v>88.9</v>
      </c>
      <c r="D23" s="60">
        <v>3.2</v>
      </c>
      <c r="E23" s="59">
        <f t="shared" si="0"/>
        <v>82.5</v>
      </c>
      <c r="F23" s="65">
        <v>90</v>
      </c>
      <c r="G23" s="68">
        <v>8.1999999999999993</v>
      </c>
      <c r="H23" s="67">
        <f t="shared" si="1"/>
        <v>73.599999999999994</v>
      </c>
      <c r="I23" s="169">
        <v>1</v>
      </c>
      <c r="J23" s="80">
        <f t="shared" si="2"/>
        <v>5.345458593750001</v>
      </c>
      <c r="K23" s="81">
        <f t="shared" si="3"/>
        <v>4.2543449599999992</v>
      </c>
      <c r="L23" s="84">
        <f t="shared" si="4"/>
        <v>19243.650937500002</v>
      </c>
      <c r="M23" s="82">
        <f t="shared" si="5"/>
        <v>15315.641855999997</v>
      </c>
      <c r="N23" s="148"/>
    </row>
    <row r="24" spans="1:14">
      <c r="A24" s="120"/>
      <c r="B24" s="75">
        <v>100</v>
      </c>
      <c r="C24" s="178">
        <v>114.3</v>
      </c>
      <c r="D24" s="60">
        <v>3.6</v>
      </c>
      <c r="E24" s="59">
        <f t="shared" si="0"/>
        <v>107.1</v>
      </c>
      <c r="F24" s="65">
        <v>110</v>
      </c>
      <c r="G24" s="68">
        <v>10</v>
      </c>
      <c r="H24" s="67">
        <f t="shared" si="1"/>
        <v>90</v>
      </c>
      <c r="I24" s="169">
        <v>1</v>
      </c>
      <c r="J24" s="80">
        <f t="shared" si="2"/>
        <v>9.008573253749999</v>
      </c>
      <c r="K24" s="81">
        <f t="shared" si="3"/>
        <v>6.3615375000000007</v>
      </c>
      <c r="L24" s="84">
        <f t="shared" si="4"/>
        <v>32430.863713499995</v>
      </c>
      <c r="M24" s="82">
        <f t="shared" si="5"/>
        <v>22901.535000000003</v>
      </c>
      <c r="N24" s="148"/>
    </row>
    <row r="25" spans="1:14">
      <c r="A25" s="120"/>
      <c r="B25" s="75">
        <v>125</v>
      </c>
      <c r="C25" s="178">
        <v>127</v>
      </c>
      <c r="D25" s="60">
        <v>4</v>
      </c>
      <c r="E25" s="59">
        <f t="shared" si="0"/>
        <v>119</v>
      </c>
      <c r="F25" s="65">
        <v>125</v>
      </c>
      <c r="G25" s="68">
        <v>11.4</v>
      </c>
      <c r="H25" s="67">
        <f t="shared" si="1"/>
        <v>102.2</v>
      </c>
      <c r="I25" s="169">
        <v>1</v>
      </c>
      <c r="J25" s="80">
        <f t="shared" si="2"/>
        <v>11.121695375000002</v>
      </c>
      <c r="K25" s="81">
        <f t="shared" si="3"/>
        <v>8.2031162149999997</v>
      </c>
      <c r="L25" s="84">
        <f t="shared" si="4"/>
        <v>40038.103350000005</v>
      </c>
      <c r="M25" s="82">
        <f t="shared" si="5"/>
        <v>29531.218374</v>
      </c>
      <c r="N25" s="148"/>
    </row>
    <row r="26" spans="1:14">
      <c r="A26" s="120"/>
      <c r="B26" s="75">
        <v>150</v>
      </c>
      <c r="C26" s="178">
        <v>168.3</v>
      </c>
      <c r="D26" s="60">
        <v>4.5</v>
      </c>
      <c r="E26" s="59">
        <f t="shared" si="0"/>
        <v>159.30000000000001</v>
      </c>
      <c r="F26" s="65">
        <v>160</v>
      </c>
      <c r="G26" s="68">
        <v>14.6</v>
      </c>
      <c r="H26" s="67">
        <f t="shared" si="1"/>
        <v>130.80000000000001</v>
      </c>
      <c r="I26" s="169">
        <v>2.5</v>
      </c>
      <c r="J26" s="80">
        <f t="shared" si="2"/>
        <v>49.825152084375013</v>
      </c>
      <c r="K26" s="81">
        <f t="shared" si="3"/>
        <v>33.591745350000011</v>
      </c>
      <c r="L26" s="84">
        <f t="shared" si="4"/>
        <v>179370.54750375004</v>
      </c>
      <c r="M26" s="82">
        <f t="shared" si="5"/>
        <v>120930.28326000004</v>
      </c>
      <c r="N26" s="148"/>
    </row>
    <row r="27" spans="1:14">
      <c r="A27" s="120"/>
      <c r="B27" s="75">
        <v>200</v>
      </c>
      <c r="C27" s="178">
        <v>219.1</v>
      </c>
      <c r="D27" s="60">
        <v>5.9</v>
      </c>
      <c r="E27" s="59">
        <f t="shared" si="0"/>
        <v>207.29999999999998</v>
      </c>
      <c r="F27" s="65">
        <v>200</v>
      </c>
      <c r="G27" s="68">
        <v>18.2</v>
      </c>
      <c r="H27" s="67">
        <f t="shared" si="1"/>
        <v>163.6</v>
      </c>
      <c r="I27" s="169">
        <v>1</v>
      </c>
      <c r="J27" s="80">
        <f t="shared" si="2"/>
        <v>33.750147633749997</v>
      </c>
      <c r="K27" s="81">
        <f t="shared" si="3"/>
        <v>21.020530460000003</v>
      </c>
      <c r="L27" s="84">
        <f t="shared" si="4"/>
        <v>121500.53148149999</v>
      </c>
      <c r="M27" s="82">
        <f t="shared" si="5"/>
        <v>75673.909656000018</v>
      </c>
      <c r="N27" s="148"/>
    </row>
    <row r="28" spans="1:14">
      <c r="A28" s="120"/>
      <c r="B28" s="75">
        <v>250</v>
      </c>
      <c r="C28" s="178">
        <v>273</v>
      </c>
      <c r="D28" s="60">
        <v>6.3</v>
      </c>
      <c r="E28" s="59">
        <f t="shared" ref="E28:E32" si="6">(C28-2*D28)</f>
        <v>260.39999999999998</v>
      </c>
      <c r="F28" s="65">
        <v>250</v>
      </c>
      <c r="G28" s="68">
        <v>22.7</v>
      </c>
      <c r="H28" s="67">
        <f t="shared" si="1"/>
        <v>204.6</v>
      </c>
      <c r="I28" s="169">
        <v>1</v>
      </c>
      <c r="J28" s="80">
        <f t="shared" si="2"/>
        <v>53.254833659999996</v>
      </c>
      <c r="K28" s="81">
        <f t="shared" si="3"/>
        <v>32.876708534999999</v>
      </c>
      <c r="L28" s="84">
        <f t="shared" si="4"/>
        <v>191717.40117599998</v>
      </c>
      <c r="M28" s="82">
        <f t="shared" si="5"/>
        <v>118356.15072599999</v>
      </c>
      <c r="N28" s="148"/>
    </row>
    <row r="29" spans="1:14">
      <c r="A29" s="120"/>
      <c r="B29" s="75">
        <v>300</v>
      </c>
      <c r="C29" s="178">
        <v>323.89999999999998</v>
      </c>
      <c r="D29" s="60">
        <v>7.1</v>
      </c>
      <c r="E29" s="59">
        <f t="shared" si="6"/>
        <v>309.7</v>
      </c>
      <c r="F29" s="65">
        <v>315</v>
      </c>
      <c r="G29" s="68">
        <v>28.6</v>
      </c>
      <c r="H29" s="67">
        <f t="shared" si="1"/>
        <v>257.8</v>
      </c>
      <c r="I29" s="169">
        <v>1</v>
      </c>
      <c r="J29" s="80">
        <f t="shared" si="2"/>
        <v>75.328528433750009</v>
      </c>
      <c r="K29" s="81">
        <f t="shared" si="3"/>
        <v>52.196682215000017</v>
      </c>
      <c r="L29" s="84">
        <f t="shared" si="4"/>
        <v>271182.70236150001</v>
      </c>
      <c r="M29" s="82">
        <f t="shared" si="5"/>
        <v>187908.05597400008</v>
      </c>
      <c r="N29" s="148"/>
    </row>
    <row r="30" spans="1:14">
      <c r="A30" s="120"/>
      <c r="B30" s="75">
        <v>350</v>
      </c>
      <c r="C30" s="178">
        <v>355.6</v>
      </c>
      <c r="D30" s="60">
        <v>8</v>
      </c>
      <c r="E30" s="59">
        <f t="shared" si="6"/>
        <v>339.6</v>
      </c>
      <c r="F30" s="65">
        <v>355</v>
      </c>
      <c r="G30" s="68">
        <v>32.200000000000003</v>
      </c>
      <c r="H30" s="67">
        <f t="shared" si="1"/>
        <v>290.60000000000002</v>
      </c>
      <c r="I30" s="169">
        <v>1</v>
      </c>
      <c r="J30" s="80">
        <f t="shared" si="2"/>
        <v>90.575853660000021</v>
      </c>
      <c r="K30" s="81">
        <f t="shared" si="3"/>
        <v>66.323630735000009</v>
      </c>
      <c r="L30" s="84">
        <f t="shared" si="4"/>
        <v>326073.07317600009</v>
      </c>
      <c r="M30" s="82">
        <f t="shared" si="5"/>
        <v>238765.07064600004</v>
      </c>
      <c r="N30" s="148"/>
    </row>
    <row r="31" spans="1:14">
      <c r="A31" s="120"/>
      <c r="B31" s="75">
        <v>400</v>
      </c>
      <c r="C31" s="178">
        <v>406.4</v>
      </c>
      <c r="D31" s="60">
        <v>8.8000000000000007</v>
      </c>
      <c r="E31" s="59">
        <f t="shared" si="6"/>
        <v>388.79999999999995</v>
      </c>
      <c r="F31" s="65">
        <v>400</v>
      </c>
      <c r="G31" s="68">
        <v>36.299999999999997</v>
      </c>
      <c r="H31" s="67">
        <f t="shared" si="1"/>
        <v>327.39999999999998</v>
      </c>
      <c r="I31" s="169">
        <v>1</v>
      </c>
      <c r="J31" s="80">
        <f t="shared" si="2"/>
        <v>118.72155743999998</v>
      </c>
      <c r="K31" s="81">
        <f t="shared" si="3"/>
        <v>84.184943134999997</v>
      </c>
      <c r="L31" s="84">
        <f t="shared" si="4"/>
        <v>427397.60678399995</v>
      </c>
      <c r="M31" s="82">
        <f t="shared" si="5"/>
        <v>303065.79528600001</v>
      </c>
      <c r="N31" s="148"/>
    </row>
    <row r="32" spans="1:14" ht="13.5" thickBot="1">
      <c r="A32" s="120"/>
      <c r="B32" s="76">
        <v>450</v>
      </c>
      <c r="C32" s="179">
        <v>457</v>
      </c>
      <c r="D32" s="61">
        <v>10</v>
      </c>
      <c r="E32" s="62">
        <f t="shared" si="6"/>
        <v>437</v>
      </c>
      <c r="F32" s="69">
        <v>450</v>
      </c>
      <c r="G32" s="70">
        <v>40.9</v>
      </c>
      <c r="H32" s="71">
        <f t="shared" si="1"/>
        <v>368.2</v>
      </c>
      <c r="I32" s="169">
        <v>1</v>
      </c>
      <c r="J32" s="80">
        <f t="shared" si="2"/>
        <v>149.98227837499999</v>
      </c>
      <c r="K32" s="81">
        <f t="shared" si="3"/>
        <v>106.474262615</v>
      </c>
      <c r="L32" s="84">
        <f t="shared" si="4"/>
        <v>539936.20215000003</v>
      </c>
      <c r="M32" s="82">
        <f t="shared" si="5"/>
        <v>383307.34541399998</v>
      </c>
      <c r="N32" s="148"/>
    </row>
    <row r="33" spans="1:141">
      <c r="A33" s="120"/>
      <c r="B33" s="85"/>
      <c r="C33" s="121"/>
      <c r="D33" s="122"/>
      <c r="E33" s="122"/>
      <c r="F33" s="122"/>
      <c r="G33" s="122"/>
      <c r="H33" s="122"/>
      <c r="I33" s="123"/>
      <c r="J33" s="119"/>
      <c r="K33" s="5"/>
      <c r="L33" s="124"/>
      <c r="M33" s="244"/>
      <c r="N33" s="245"/>
    </row>
    <row r="34" spans="1:141" ht="13.5" thickBot="1">
      <c r="A34" s="120"/>
      <c r="B34" s="85"/>
      <c r="C34" s="121"/>
      <c r="D34" s="122"/>
      <c r="E34" s="122"/>
      <c r="F34" s="122"/>
      <c r="G34" s="122"/>
      <c r="H34" s="122"/>
      <c r="I34" s="123"/>
      <c r="J34" s="119"/>
      <c r="K34" s="5"/>
      <c r="L34" s="124"/>
      <c r="M34" s="244"/>
      <c r="N34" s="245"/>
      <c r="DF34" s="170"/>
      <c r="DG34" s="170"/>
      <c r="DH34" s="170"/>
      <c r="DI34" s="170"/>
      <c r="DJ34" s="170"/>
      <c r="DK34" s="170"/>
      <c r="DL34" s="170"/>
      <c r="DM34" s="170"/>
      <c r="DN34" s="170"/>
      <c r="DO34" s="170"/>
      <c r="DP34" s="170"/>
      <c r="DQ34" s="170"/>
      <c r="DR34" s="170"/>
      <c r="DS34" s="170"/>
      <c r="DT34" s="170"/>
      <c r="DU34" s="170"/>
      <c r="DV34" s="170"/>
      <c r="DW34" s="170"/>
      <c r="DX34" s="170"/>
      <c r="DY34" s="170"/>
      <c r="DZ34" s="170"/>
      <c r="EA34" s="170"/>
      <c r="EB34" s="170"/>
      <c r="EC34" s="170"/>
      <c r="ED34" s="170"/>
      <c r="EE34" s="170"/>
      <c r="EF34" s="170"/>
      <c r="EG34" s="170"/>
      <c r="EH34" s="170"/>
      <c r="EI34" s="170"/>
      <c r="EJ34" s="170"/>
      <c r="EK34" s="170"/>
    </row>
    <row r="35" spans="1:141">
      <c r="A35" s="120"/>
      <c r="B35" s="88" t="s">
        <v>70</v>
      </c>
      <c r="C35" s="95" t="s">
        <v>64</v>
      </c>
      <c r="D35" s="89" t="s">
        <v>66</v>
      </c>
      <c r="E35" s="90" t="s">
        <v>67</v>
      </c>
      <c r="F35" s="246"/>
      <c r="G35" s="247"/>
      <c r="H35" s="247"/>
      <c r="I35" s="247"/>
      <c r="J35" s="247"/>
      <c r="K35" s="247"/>
      <c r="L35" s="248"/>
      <c r="M35" s="244"/>
      <c r="N35" s="245"/>
      <c r="DF35" s="170"/>
      <c r="DG35" s="170"/>
      <c r="DH35" s="170"/>
      <c r="DI35" s="170"/>
      <c r="DJ35" s="170"/>
      <c r="DK35" s="170"/>
      <c r="DL35" s="170"/>
      <c r="DM35" s="170"/>
      <c r="DN35" s="170"/>
      <c r="DO35" s="170"/>
      <c r="DP35" s="170"/>
      <c r="DQ35" s="170"/>
      <c r="DR35" s="170"/>
      <c r="DS35" s="170"/>
      <c r="DT35" s="170"/>
      <c r="DU35" s="170"/>
      <c r="DV35" s="170"/>
      <c r="DW35" s="170"/>
      <c r="DX35" s="170"/>
      <c r="DY35" s="170"/>
      <c r="DZ35" s="170"/>
      <c r="EA35" s="170"/>
      <c r="EB35" s="170"/>
      <c r="EC35" s="170"/>
      <c r="ED35" s="170"/>
      <c r="EE35" s="170"/>
      <c r="EF35" s="170"/>
      <c r="EG35" s="170"/>
      <c r="EH35" s="170"/>
      <c r="EI35" s="170"/>
      <c r="EJ35" s="170"/>
      <c r="EK35" s="170"/>
    </row>
    <row r="36" spans="1:141" ht="14.25" customHeight="1">
      <c r="A36" s="120"/>
      <c r="B36" s="91">
        <v>0.72</v>
      </c>
      <c r="C36" s="98">
        <f>B36*1000</f>
        <v>720</v>
      </c>
      <c r="D36" s="92">
        <f>B36*1000/60</f>
        <v>12</v>
      </c>
      <c r="E36" s="93">
        <f>B36*1000/3600</f>
        <v>0.2</v>
      </c>
      <c r="F36" s="203" t="s">
        <v>80</v>
      </c>
      <c r="G36" s="204"/>
      <c r="H36" s="204"/>
      <c r="I36" s="204"/>
      <c r="J36" s="204"/>
      <c r="K36" s="204"/>
      <c r="L36" s="205"/>
      <c r="M36" s="244"/>
      <c r="N36" s="245"/>
      <c r="O36" s="172"/>
      <c r="P36" s="172"/>
      <c r="Q36" s="172"/>
      <c r="DF36" s="170"/>
      <c r="DG36" s="170"/>
      <c r="DH36" s="170"/>
      <c r="DI36" s="170"/>
      <c r="DJ36" s="170"/>
      <c r="DK36" s="170"/>
      <c r="DL36" s="170"/>
      <c r="DM36" s="170"/>
      <c r="DN36" s="170"/>
      <c r="DO36" s="170"/>
      <c r="DP36" s="170"/>
      <c r="DQ36" s="170"/>
      <c r="DR36" s="170"/>
      <c r="DS36" s="170"/>
      <c r="DT36" s="170"/>
      <c r="DU36" s="170"/>
      <c r="DV36" s="170"/>
      <c r="DW36" s="170"/>
      <c r="DX36" s="170"/>
      <c r="DY36" s="170"/>
      <c r="DZ36" s="170"/>
      <c r="EA36" s="170"/>
      <c r="EB36" s="170"/>
      <c r="EC36" s="170"/>
      <c r="ED36" s="170"/>
      <c r="EE36" s="170"/>
      <c r="EF36" s="170"/>
      <c r="EG36" s="170"/>
      <c r="EH36" s="170"/>
      <c r="EI36" s="170"/>
      <c r="EJ36" s="170"/>
      <c r="EK36" s="170"/>
    </row>
    <row r="37" spans="1:141" ht="14.25" customHeight="1">
      <c r="A37" s="120"/>
      <c r="B37" s="102">
        <f>C37/1000</f>
        <v>0.72</v>
      </c>
      <c r="C37" s="108">
        <v>720</v>
      </c>
      <c r="D37" s="100">
        <f>C37/60</f>
        <v>12</v>
      </c>
      <c r="E37" s="101">
        <f>C37/3600</f>
        <v>0.2</v>
      </c>
      <c r="F37" s="206" t="s">
        <v>77</v>
      </c>
      <c r="G37" s="207"/>
      <c r="H37" s="207"/>
      <c r="I37" s="207"/>
      <c r="J37" s="207"/>
      <c r="K37" s="207"/>
      <c r="L37" s="208"/>
      <c r="M37" s="244"/>
      <c r="N37" s="245"/>
      <c r="DF37" s="170"/>
      <c r="DG37" s="170"/>
      <c r="DH37" s="170"/>
      <c r="DI37" s="170"/>
      <c r="DJ37" s="170"/>
      <c r="DK37" s="170"/>
      <c r="DL37" s="170"/>
      <c r="DM37" s="170"/>
      <c r="DN37" s="170"/>
      <c r="DO37" s="170"/>
      <c r="DP37" s="170"/>
      <c r="DQ37" s="170"/>
      <c r="DR37" s="170"/>
      <c r="DS37" s="170"/>
      <c r="DT37" s="170"/>
      <c r="DU37" s="170"/>
      <c r="DV37" s="170"/>
      <c r="DW37" s="170"/>
      <c r="DX37" s="170"/>
      <c r="DY37" s="170"/>
      <c r="DZ37" s="170"/>
      <c r="EA37" s="170"/>
      <c r="EB37" s="170"/>
      <c r="EC37" s="170"/>
      <c r="ED37" s="170"/>
      <c r="EE37" s="170"/>
      <c r="EF37" s="170"/>
      <c r="EG37" s="170"/>
      <c r="EH37" s="170"/>
      <c r="EI37" s="170"/>
      <c r="EJ37" s="170"/>
      <c r="EK37" s="170"/>
    </row>
    <row r="38" spans="1:141" ht="14.25" customHeight="1">
      <c r="A38" s="120"/>
      <c r="B38" s="102">
        <f>D38*60/1000</f>
        <v>0.72</v>
      </c>
      <c r="C38" s="99">
        <f>D38*60</f>
        <v>720</v>
      </c>
      <c r="D38" s="107">
        <v>12</v>
      </c>
      <c r="E38" s="101">
        <f>D38/60</f>
        <v>0.2</v>
      </c>
      <c r="F38" s="111"/>
      <c r="G38" s="111"/>
      <c r="H38" s="111"/>
      <c r="I38" s="209" t="s">
        <v>3</v>
      </c>
      <c r="J38" s="210"/>
      <c r="K38" s="211"/>
      <c r="L38" s="146"/>
      <c r="M38" s="244"/>
      <c r="N38" s="245"/>
      <c r="DF38" s="170"/>
      <c r="DG38" s="170"/>
      <c r="DH38" s="170"/>
      <c r="DI38" s="170"/>
      <c r="DJ38" s="170"/>
      <c r="DK38" s="170"/>
      <c r="DL38" s="170"/>
      <c r="DM38" s="170"/>
      <c r="DN38" s="170"/>
      <c r="DO38" s="170"/>
      <c r="DP38" s="170"/>
      <c r="DQ38" s="170"/>
      <c r="DR38" s="170"/>
      <c r="DS38" s="170"/>
      <c r="DT38" s="170"/>
      <c r="DU38" s="170"/>
      <c r="DV38" s="170"/>
      <c r="DW38" s="170"/>
      <c r="DX38" s="170"/>
      <c r="DY38" s="170"/>
      <c r="DZ38" s="170"/>
      <c r="EA38" s="170"/>
      <c r="EB38" s="170"/>
      <c r="EC38" s="170"/>
      <c r="ED38" s="170"/>
      <c r="EE38" s="170"/>
      <c r="EF38" s="170"/>
      <c r="EG38" s="170"/>
      <c r="EH38" s="170"/>
      <c r="EI38" s="170"/>
      <c r="EJ38" s="170"/>
      <c r="EK38" s="170"/>
    </row>
    <row r="39" spans="1:141" ht="14.25" customHeight="1" thickBot="1">
      <c r="A39" s="120"/>
      <c r="B39" s="94">
        <f>E39*3600/1000</f>
        <v>0.72</v>
      </c>
      <c r="C39" s="96">
        <f>E39*3600</f>
        <v>720</v>
      </c>
      <c r="D39" s="104">
        <f>E39*60</f>
        <v>12</v>
      </c>
      <c r="E39" s="103">
        <v>0.2</v>
      </c>
      <c r="F39" s="109"/>
      <c r="G39" s="15"/>
      <c r="H39" s="15"/>
      <c r="I39" s="15"/>
      <c r="J39" s="15"/>
      <c r="K39" s="15"/>
      <c r="L39" s="110"/>
      <c r="M39" s="244"/>
      <c r="N39" s="245"/>
      <c r="DF39" s="170"/>
      <c r="DG39" s="170"/>
      <c r="DH39" s="170"/>
      <c r="DI39" s="170"/>
      <c r="DJ39" s="170"/>
      <c r="DK39" s="170"/>
      <c r="DL39" s="170"/>
      <c r="DM39" s="170"/>
      <c r="DN39" s="170"/>
      <c r="DO39" s="170"/>
      <c r="DP39" s="170"/>
      <c r="DQ39" s="170"/>
      <c r="DR39" s="170"/>
      <c r="DS39" s="170"/>
      <c r="DT39" s="170"/>
      <c r="DU39" s="170"/>
      <c r="DV39" s="170"/>
      <c r="DW39" s="170"/>
      <c r="DX39" s="170"/>
      <c r="DY39" s="170"/>
      <c r="DZ39" s="170"/>
      <c r="EA39" s="170"/>
      <c r="EB39" s="170"/>
      <c r="EC39" s="170"/>
      <c r="ED39" s="170"/>
      <c r="EE39" s="170"/>
      <c r="EF39" s="170"/>
      <c r="EG39" s="170"/>
      <c r="EH39" s="170"/>
      <c r="EI39" s="170"/>
      <c r="EJ39" s="170"/>
      <c r="EK39" s="170"/>
    </row>
    <row r="40" spans="1:141" ht="13.5" thickBot="1">
      <c r="A40" s="120"/>
      <c r="B40" s="125"/>
      <c r="C40" s="126"/>
      <c r="D40" s="126"/>
      <c r="E40" s="126"/>
      <c r="F40" s="126"/>
      <c r="G40" s="126"/>
      <c r="H40" s="127"/>
      <c r="I40" s="128"/>
      <c r="J40" s="129"/>
      <c r="K40" s="130"/>
      <c r="L40" s="130"/>
      <c r="M40" s="244"/>
      <c r="N40" s="245"/>
      <c r="DF40" s="170"/>
      <c r="DG40" s="170"/>
      <c r="DH40" s="170"/>
      <c r="DI40" s="170"/>
      <c r="DJ40" s="170"/>
      <c r="DK40" s="170"/>
      <c r="DL40" s="170"/>
      <c r="DM40" s="170"/>
      <c r="DN40" s="170"/>
      <c r="DO40" s="170"/>
      <c r="DP40" s="170"/>
      <c r="DQ40" s="170"/>
      <c r="DR40" s="170"/>
      <c r="DS40" s="170"/>
      <c r="DT40" s="170"/>
      <c r="DU40" s="170"/>
      <c r="DV40" s="170"/>
      <c r="DW40" s="170"/>
      <c r="DX40" s="170"/>
      <c r="DY40" s="170"/>
      <c r="DZ40" s="170"/>
      <c r="EA40" s="170"/>
      <c r="EB40" s="170"/>
      <c r="EC40" s="170"/>
      <c r="ED40" s="170"/>
      <c r="EE40" s="170"/>
      <c r="EF40" s="170"/>
      <c r="EG40" s="170"/>
      <c r="EH40" s="170"/>
      <c r="EI40" s="170"/>
      <c r="EJ40" s="170"/>
      <c r="EK40" s="170"/>
    </row>
    <row r="41" spans="1:141" ht="13.5" thickBot="1">
      <c r="A41" s="120"/>
      <c r="B41" s="72"/>
      <c r="C41" s="194" t="s">
        <v>49</v>
      </c>
      <c r="D41" s="195"/>
      <c r="E41" s="196"/>
      <c r="F41" s="212" t="s">
        <v>79</v>
      </c>
      <c r="G41" s="213"/>
      <c r="H41" s="214"/>
      <c r="I41" s="50" t="str">
        <f t="shared" ref="I41:L42" si="7">J13</f>
        <v>Steel pipe</v>
      </c>
      <c r="J41" s="48" t="str">
        <f t="shared" si="7"/>
        <v xml:space="preserve">aquatherm blue pipe MF </v>
      </c>
      <c r="K41" s="50" t="str">
        <f t="shared" si="7"/>
        <v>Steel pipe</v>
      </c>
      <c r="L41" s="48" t="str">
        <f t="shared" si="7"/>
        <v xml:space="preserve">aquatherm blue pipe MF </v>
      </c>
      <c r="M41" s="244"/>
      <c r="N41" s="245"/>
      <c r="DF41" s="170"/>
      <c r="DG41" s="170"/>
      <c r="DH41" s="170"/>
      <c r="DI41" s="170"/>
      <c r="DJ41" s="170"/>
      <c r="DK41" s="170"/>
      <c r="DL41" s="170"/>
      <c r="DM41" s="170"/>
      <c r="DN41" s="170"/>
      <c r="DO41" s="170"/>
      <c r="DP41" s="170"/>
      <c r="DQ41" s="170"/>
      <c r="DR41" s="170"/>
      <c r="DS41" s="170"/>
      <c r="DT41" s="170"/>
      <c r="DU41" s="170"/>
      <c r="DV41" s="170"/>
      <c r="DW41" s="170"/>
      <c r="DX41" s="170"/>
      <c r="DY41" s="170"/>
      <c r="DZ41" s="170"/>
      <c r="EA41" s="170"/>
      <c r="EB41" s="170"/>
      <c r="EC41" s="170"/>
      <c r="ED41" s="170"/>
      <c r="EE41" s="170"/>
      <c r="EF41" s="170"/>
      <c r="EG41" s="170"/>
      <c r="EH41" s="170"/>
      <c r="EI41" s="170"/>
      <c r="EJ41" s="170"/>
      <c r="EK41" s="170"/>
    </row>
    <row r="42" spans="1:141" ht="13.5" thickBot="1">
      <c r="A42" s="120"/>
      <c r="B42" s="73" t="s">
        <v>60</v>
      </c>
      <c r="C42" s="194" t="s">
        <v>50</v>
      </c>
      <c r="D42" s="195"/>
      <c r="E42" s="196"/>
      <c r="F42" s="215" t="s">
        <v>51</v>
      </c>
      <c r="G42" s="213"/>
      <c r="H42" s="214"/>
      <c r="I42" s="50" t="str">
        <f t="shared" si="7"/>
        <v>DIN 2448</v>
      </c>
      <c r="J42" s="48" t="str">
        <f t="shared" si="7"/>
        <v>SDR 7.4/SDR11</v>
      </c>
      <c r="K42" s="50" t="str">
        <f t="shared" si="7"/>
        <v>DIN 2448</v>
      </c>
      <c r="L42" s="48" t="str">
        <f t="shared" si="7"/>
        <v>SDR 7.4/SDR11</v>
      </c>
      <c r="M42" s="244"/>
      <c r="N42" s="245"/>
      <c r="DF42" s="170"/>
      <c r="DG42" s="170"/>
      <c r="DH42" s="170"/>
      <c r="DI42" s="170"/>
      <c r="DJ42" s="170"/>
      <c r="DK42" s="170"/>
      <c r="DL42" s="170"/>
      <c r="DM42" s="170"/>
      <c r="DN42" s="170"/>
      <c r="DO42" s="170"/>
      <c r="DP42" s="170"/>
      <c r="DQ42" s="170"/>
      <c r="DR42" s="170"/>
      <c r="DS42" s="170"/>
      <c r="DT42" s="170"/>
      <c r="DU42" s="170"/>
      <c r="DV42" s="170"/>
      <c r="DW42" s="170"/>
      <c r="DX42" s="170"/>
      <c r="DY42" s="170"/>
      <c r="DZ42" s="170"/>
      <c r="EA42" s="170"/>
      <c r="EB42" s="170"/>
      <c r="EC42" s="170"/>
      <c r="ED42" s="170"/>
      <c r="EE42" s="170"/>
      <c r="EF42" s="170"/>
      <c r="EG42" s="170"/>
      <c r="EH42" s="170"/>
      <c r="EI42" s="170"/>
      <c r="EJ42" s="170"/>
      <c r="EK42" s="170"/>
    </row>
    <row r="43" spans="1:141" ht="15.75" thickBot="1">
      <c r="A43" s="120"/>
      <c r="B43" s="72" t="s">
        <v>0</v>
      </c>
      <c r="C43" s="105" t="s">
        <v>56</v>
      </c>
      <c r="D43" s="56" t="s">
        <v>61</v>
      </c>
      <c r="E43" s="57" t="s">
        <v>62</v>
      </c>
      <c r="F43" s="106" t="s">
        <v>1</v>
      </c>
      <c r="G43" s="63" t="s">
        <v>61</v>
      </c>
      <c r="H43" s="64" t="s">
        <v>62</v>
      </c>
      <c r="I43" s="52" t="s">
        <v>67</v>
      </c>
      <c r="J43" s="53" t="s">
        <v>67</v>
      </c>
      <c r="K43" s="54" t="s">
        <v>65</v>
      </c>
      <c r="L43" s="55" t="s">
        <v>65</v>
      </c>
      <c r="M43" s="244"/>
      <c r="N43" s="245"/>
      <c r="DF43" s="170"/>
      <c r="DG43" s="170"/>
      <c r="DH43" s="170"/>
      <c r="DI43" s="170"/>
      <c r="DJ43" s="170"/>
      <c r="DK43" s="170"/>
      <c r="DL43" s="170"/>
      <c r="DM43" s="170"/>
      <c r="DN43" s="170"/>
      <c r="DO43" s="170"/>
      <c r="DP43" s="170"/>
      <c r="DQ43" s="170"/>
      <c r="DR43" s="170"/>
      <c r="DS43" s="170"/>
      <c r="DT43" s="170"/>
      <c r="DU43" s="170"/>
      <c r="DV43" s="170"/>
      <c r="DW43" s="170"/>
      <c r="DX43" s="170"/>
      <c r="DY43" s="170"/>
      <c r="DZ43" s="170"/>
      <c r="EA43" s="170"/>
      <c r="EB43" s="170"/>
      <c r="EC43" s="170"/>
      <c r="ED43" s="170"/>
      <c r="EE43" s="170"/>
      <c r="EF43" s="170"/>
      <c r="EG43" s="170"/>
      <c r="EH43" s="170"/>
      <c r="EI43" s="170"/>
      <c r="EJ43" s="170"/>
      <c r="EK43" s="170"/>
    </row>
    <row r="44" spans="1:141">
      <c r="A44" s="120"/>
      <c r="B44" s="74">
        <v>15</v>
      </c>
      <c r="C44" s="178">
        <v>21.3</v>
      </c>
      <c r="D44" s="58">
        <v>2</v>
      </c>
      <c r="E44" s="59">
        <f t="shared" ref="E44:E60" si="8">(C44-2*D44)</f>
        <v>17.3</v>
      </c>
      <c r="F44" s="65">
        <v>20</v>
      </c>
      <c r="G44" s="66">
        <v>2.8</v>
      </c>
      <c r="H44" s="67">
        <f t="shared" ref="H44:H60" si="9">(F44-2*G44)</f>
        <v>14.4</v>
      </c>
      <c r="I44" s="185">
        <v>0</v>
      </c>
      <c r="J44" s="185">
        <v>0</v>
      </c>
      <c r="K44" s="80">
        <f>I44/((((E44/2)^2)*3.1415)/1000)</f>
        <v>0</v>
      </c>
      <c r="L44" s="81">
        <f>J44/((((H44/2)^2)*3.1415)/1000)</f>
        <v>0</v>
      </c>
      <c r="M44" s="244"/>
      <c r="N44" s="245"/>
      <c r="DF44" s="170"/>
      <c r="DG44" s="170"/>
      <c r="DH44" s="170"/>
      <c r="DI44" s="170"/>
      <c r="DJ44" s="170"/>
      <c r="DK44" s="170"/>
      <c r="DL44" s="170"/>
      <c r="DM44" s="170"/>
      <c r="DN44" s="170"/>
      <c r="DO44" s="170"/>
      <c r="DP44" s="170"/>
      <c r="DQ44" s="170"/>
      <c r="DR44" s="170"/>
      <c r="DS44" s="170"/>
      <c r="DT44" s="170"/>
      <c r="DU44" s="170"/>
      <c r="DV44" s="170"/>
      <c r="DW44" s="170"/>
      <c r="DX44" s="170"/>
      <c r="DY44" s="170"/>
      <c r="DZ44" s="170"/>
      <c r="EA44" s="170"/>
      <c r="EB44" s="170"/>
      <c r="EC44" s="170"/>
      <c r="ED44" s="170"/>
      <c r="EE44" s="170"/>
      <c r="EF44" s="170"/>
      <c r="EG44" s="170"/>
      <c r="EH44" s="170"/>
      <c r="EI44" s="170"/>
      <c r="EJ44" s="170"/>
      <c r="EK44" s="170"/>
    </row>
    <row r="45" spans="1:141">
      <c r="A45" s="120"/>
      <c r="B45" s="75">
        <v>20</v>
      </c>
      <c r="C45" s="178">
        <v>26.9</v>
      </c>
      <c r="D45" s="60">
        <v>2.2999999999999998</v>
      </c>
      <c r="E45" s="59">
        <f t="shared" si="8"/>
        <v>22.299999999999997</v>
      </c>
      <c r="F45" s="113">
        <v>25</v>
      </c>
      <c r="G45" s="114">
        <v>3.5</v>
      </c>
      <c r="H45" s="115">
        <f t="shared" si="9"/>
        <v>18</v>
      </c>
      <c r="I45" s="185">
        <v>0</v>
      </c>
      <c r="J45" s="185">
        <v>0</v>
      </c>
      <c r="K45" s="80">
        <f t="shared" ref="K45:K60" si="10">I45/((((E45/2)^2)*3.1415)/1000)</f>
        <v>0</v>
      </c>
      <c r="L45" s="81">
        <f t="shared" ref="L45:L60" si="11">J45/((((H45/2)^2)*3.1415)/1000)</f>
        <v>0</v>
      </c>
      <c r="M45" s="244"/>
      <c r="N45" s="245"/>
      <c r="DF45" s="170"/>
      <c r="DG45" s="170"/>
      <c r="DH45" s="170"/>
      <c r="DI45" s="170"/>
      <c r="DJ45" s="170"/>
      <c r="DK45" s="170"/>
      <c r="DL45" s="170"/>
      <c r="DM45" s="170"/>
      <c r="DN45" s="170"/>
      <c r="DO45" s="170"/>
      <c r="DP45" s="170"/>
      <c r="DQ45" s="170"/>
      <c r="DR45" s="170"/>
      <c r="DS45" s="170"/>
      <c r="DT45" s="170"/>
      <c r="DU45" s="170"/>
      <c r="DV45" s="170"/>
      <c r="DW45" s="170"/>
      <c r="DX45" s="170"/>
      <c r="DY45" s="170"/>
      <c r="DZ45" s="170"/>
      <c r="EA45" s="170"/>
      <c r="EB45" s="170"/>
      <c r="EC45" s="170"/>
      <c r="ED45" s="170"/>
      <c r="EE45" s="170"/>
      <c r="EF45" s="170"/>
      <c r="EG45" s="170"/>
      <c r="EH45" s="170"/>
      <c r="EI45" s="170"/>
      <c r="EJ45" s="170"/>
      <c r="EK45" s="170"/>
    </row>
    <row r="46" spans="1:141">
      <c r="A46" s="120"/>
      <c r="B46" s="75">
        <v>25</v>
      </c>
      <c r="C46" s="178">
        <v>33.700000000000003</v>
      </c>
      <c r="D46" s="60">
        <v>2.6</v>
      </c>
      <c r="E46" s="59">
        <f t="shared" si="8"/>
        <v>28.500000000000004</v>
      </c>
      <c r="F46" s="65">
        <v>32</v>
      </c>
      <c r="G46" s="68">
        <v>2.9</v>
      </c>
      <c r="H46" s="67">
        <f t="shared" si="9"/>
        <v>26.2</v>
      </c>
      <c r="I46" s="185">
        <v>0</v>
      </c>
      <c r="J46" s="185">
        <v>0</v>
      </c>
      <c r="K46" s="80">
        <f t="shared" si="10"/>
        <v>0</v>
      </c>
      <c r="L46" s="81">
        <f t="shared" si="11"/>
        <v>0</v>
      </c>
      <c r="M46" s="244"/>
      <c r="N46" s="245"/>
      <c r="DF46" s="170"/>
      <c r="DG46" s="170"/>
      <c r="DH46" s="170"/>
      <c r="DI46" s="170"/>
      <c r="DJ46" s="170"/>
      <c r="DK46" s="170"/>
      <c r="DL46" s="170"/>
      <c r="DM46" s="170"/>
      <c r="DN46" s="170"/>
      <c r="DO46" s="170"/>
      <c r="DP46" s="170"/>
      <c r="DQ46" s="170"/>
      <c r="DR46" s="170"/>
      <c r="DS46" s="170"/>
      <c r="DT46" s="170"/>
      <c r="DU46" s="170"/>
      <c r="DV46" s="170"/>
      <c r="DW46" s="170"/>
      <c r="DX46" s="170"/>
      <c r="DY46" s="170"/>
      <c r="DZ46" s="170"/>
      <c r="EA46" s="170"/>
      <c r="EB46" s="170"/>
      <c r="EC46" s="170"/>
      <c r="ED46" s="170"/>
      <c r="EE46" s="170"/>
      <c r="EF46" s="170"/>
      <c r="EG46" s="170"/>
      <c r="EH46" s="170"/>
      <c r="EI46" s="170"/>
      <c r="EJ46" s="170"/>
      <c r="EK46" s="170"/>
    </row>
    <row r="47" spans="1:141">
      <c r="A47" s="120"/>
      <c r="B47" s="75">
        <v>32</v>
      </c>
      <c r="C47" s="178">
        <v>42.4</v>
      </c>
      <c r="D47" s="60">
        <v>2.6</v>
      </c>
      <c r="E47" s="59">
        <f t="shared" si="8"/>
        <v>37.199999999999996</v>
      </c>
      <c r="F47" s="65">
        <v>40</v>
      </c>
      <c r="G47" s="68">
        <v>3.7</v>
      </c>
      <c r="H47" s="67">
        <f t="shared" si="9"/>
        <v>32.6</v>
      </c>
      <c r="I47" s="185">
        <v>0</v>
      </c>
      <c r="J47" s="185">
        <v>0</v>
      </c>
      <c r="K47" s="80">
        <f t="shared" si="10"/>
        <v>0</v>
      </c>
      <c r="L47" s="81">
        <f t="shared" si="11"/>
        <v>0</v>
      </c>
      <c r="M47" s="244"/>
      <c r="N47" s="245"/>
      <c r="DF47" s="170"/>
      <c r="DG47" s="170"/>
      <c r="DH47" s="170"/>
      <c r="DI47" s="170"/>
      <c r="DJ47" s="170"/>
      <c r="DK47" s="170"/>
      <c r="DL47" s="170"/>
      <c r="DM47" s="170"/>
      <c r="DN47" s="170"/>
      <c r="DO47" s="170"/>
      <c r="DP47" s="170"/>
      <c r="DQ47" s="170"/>
      <c r="DR47" s="170"/>
      <c r="DS47" s="170"/>
      <c r="DT47" s="170"/>
      <c r="DU47" s="170"/>
      <c r="DV47" s="170"/>
      <c r="DW47" s="170"/>
      <c r="DX47" s="170"/>
      <c r="DY47" s="170"/>
      <c r="DZ47" s="170"/>
      <c r="EA47" s="170"/>
      <c r="EB47" s="170"/>
      <c r="EC47" s="170"/>
      <c r="ED47" s="170"/>
      <c r="EE47" s="170"/>
      <c r="EF47" s="170"/>
      <c r="EG47" s="170"/>
      <c r="EH47" s="170"/>
      <c r="EI47" s="170"/>
      <c r="EJ47" s="170"/>
      <c r="EK47" s="170"/>
    </row>
    <row r="48" spans="1:141">
      <c r="A48" s="120"/>
      <c r="B48" s="75">
        <v>40</v>
      </c>
      <c r="C48" s="178">
        <v>48.3</v>
      </c>
      <c r="D48" s="60">
        <v>2.6</v>
      </c>
      <c r="E48" s="59">
        <f t="shared" si="8"/>
        <v>43.099999999999994</v>
      </c>
      <c r="F48" s="65">
        <v>50</v>
      </c>
      <c r="G48" s="68">
        <v>4.5999999999999996</v>
      </c>
      <c r="H48" s="67">
        <f t="shared" si="9"/>
        <v>40.799999999999997</v>
      </c>
      <c r="I48" s="185">
        <v>0</v>
      </c>
      <c r="J48" s="185">
        <v>0</v>
      </c>
      <c r="K48" s="80">
        <f t="shared" si="10"/>
        <v>0</v>
      </c>
      <c r="L48" s="81">
        <f t="shared" si="11"/>
        <v>0</v>
      </c>
      <c r="M48" s="244"/>
      <c r="N48" s="245"/>
      <c r="DF48" s="170"/>
      <c r="DG48" s="170"/>
      <c r="DH48" s="170"/>
      <c r="DI48" s="170"/>
      <c r="DJ48" s="170"/>
      <c r="DK48" s="170"/>
      <c r="DL48" s="170"/>
      <c r="DM48" s="170"/>
      <c r="DN48" s="170"/>
      <c r="DO48" s="170"/>
      <c r="DP48" s="170"/>
      <c r="DQ48" s="170"/>
      <c r="DR48" s="170"/>
      <c r="DS48" s="170"/>
      <c r="DT48" s="170"/>
      <c r="DU48" s="170"/>
      <c r="DV48" s="170"/>
      <c r="DW48" s="170"/>
      <c r="DX48" s="170"/>
      <c r="DY48" s="170"/>
      <c r="DZ48" s="170"/>
      <c r="EA48" s="170"/>
      <c r="EB48" s="170"/>
      <c r="EC48" s="170"/>
      <c r="ED48" s="170"/>
      <c r="EE48" s="170"/>
      <c r="EF48" s="170"/>
      <c r="EG48" s="170"/>
      <c r="EH48" s="170"/>
      <c r="EI48" s="170"/>
      <c r="EJ48" s="170"/>
      <c r="EK48" s="170"/>
    </row>
    <row r="49" spans="1:141">
      <c r="A49" s="120"/>
      <c r="B49" s="75">
        <v>50</v>
      </c>
      <c r="C49" s="178">
        <v>60.3</v>
      </c>
      <c r="D49" s="60">
        <v>2.9</v>
      </c>
      <c r="E49" s="59">
        <f t="shared" si="8"/>
        <v>54.5</v>
      </c>
      <c r="F49" s="65">
        <v>63</v>
      </c>
      <c r="G49" s="68">
        <v>5.8</v>
      </c>
      <c r="H49" s="67">
        <f t="shared" si="9"/>
        <v>51.4</v>
      </c>
      <c r="I49" s="185">
        <v>0</v>
      </c>
      <c r="J49" s="185">
        <v>0</v>
      </c>
      <c r="K49" s="80">
        <f t="shared" si="10"/>
        <v>0</v>
      </c>
      <c r="L49" s="81">
        <f t="shared" si="11"/>
        <v>0</v>
      </c>
      <c r="M49" s="244"/>
      <c r="N49" s="245"/>
      <c r="DF49" s="170"/>
      <c r="DG49" s="170"/>
      <c r="DH49" s="170"/>
      <c r="DI49" s="170"/>
      <c r="DJ49" s="170"/>
      <c r="DK49" s="170"/>
      <c r="DL49" s="170"/>
      <c r="DM49" s="170"/>
      <c r="DN49" s="170"/>
      <c r="DO49" s="170"/>
      <c r="DP49" s="170"/>
      <c r="DQ49" s="170"/>
      <c r="DR49" s="170"/>
      <c r="DS49" s="170"/>
      <c r="DT49" s="170"/>
      <c r="DU49" s="170"/>
      <c r="DV49" s="170"/>
      <c r="DW49" s="170"/>
      <c r="DX49" s="170"/>
      <c r="DY49" s="170"/>
      <c r="DZ49" s="170"/>
      <c r="EA49" s="170"/>
      <c r="EB49" s="170"/>
      <c r="EC49" s="170"/>
      <c r="ED49" s="170"/>
      <c r="EE49" s="170"/>
      <c r="EF49" s="170"/>
      <c r="EG49" s="170"/>
      <c r="EH49" s="170"/>
      <c r="EI49" s="170"/>
      <c r="EJ49" s="170"/>
      <c r="EK49" s="170"/>
    </row>
    <row r="50" spans="1:141">
      <c r="A50" s="120"/>
      <c r="B50" s="75">
        <v>65</v>
      </c>
      <c r="C50" s="178">
        <v>76.099999999999994</v>
      </c>
      <c r="D50" s="60">
        <v>2.9</v>
      </c>
      <c r="E50" s="59">
        <f t="shared" si="8"/>
        <v>70.3</v>
      </c>
      <c r="F50" s="65">
        <v>75</v>
      </c>
      <c r="G50" s="68">
        <v>6.9</v>
      </c>
      <c r="H50" s="67">
        <f t="shared" si="9"/>
        <v>61.2</v>
      </c>
      <c r="I50" s="185">
        <v>0</v>
      </c>
      <c r="J50" s="185">
        <v>0</v>
      </c>
      <c r="K50" s="80">
        <f t="shared" si="10"/>
        <v>0</v>
      </c>
      <c r="L50" s="81">
        <f t="shared" si="11"/>
        <v>0</v>
      </c>
      <c r="M50" s="244"/>
      <c r="N50" s="245"/>
      <c r="DF50" s="170"/>
      <c r="DG50" s="170"/>
      <c r="DH50" s="170"/>
      <c r="DI50" s="170"/>
      <c r="DJ50" s="170"/>
      <c r="DK50" s="170"/>
      <c r="DL50" s="170"/>
      <c r="DM50" s="170"/>
      <c r="DN50" s="170"/>
      <c r="DO50" s="170"/>
      <c r="DP50" s="170"/>
      <c r="DQ50" s="170"/>
      <c r="DR50" s="170"/>
      <c r="DS50" s="170"/>
      <c r="DT50" s="170"/>
      <c r="DU50" s="170"/>
      <c r="DV50" s="170"/>
      <c r="DW50" s="170"/>
      <c r="DX50" s="170"/>
      <c r="DY50" s="170"/>
      <c r="DZ50" s="170"/>
      <c r="EA50" s="170"/>
      <c r="EB50" s="170"/>
      <c r="EC50" s="170"/>
      <c r="ED50" s="170"/>
      <c r="EE50" s="170"/>
      <c r="EF50" s="170"/>
      <c r="EG50" s="170"/>
      <c r="EH50" s="170"/>
      <c r="EI50" s="170"/>
      <c r="EJ50" s="170"/>
      <c r="EK50" s="170"/>
    </row>
    <row r="51" spans="1:141">
      <c r="A51" s="120"/>
      <c r="B51" s="75">
        <v>80</v>
      </c>
      <c r="C51" s="178">
        <v>88.9</v>
      </c>
      <c r="D51" s="60">
        <v>3.2</v>
      </c>
      <c r="E51" s="59">
        <f t="shared" si="8"/>
        <v>82.5</v>
      </c>
      <c r="F51" s="65">
        <v>90</v>
      </c>
      <c r="G51" s="68">
        <v>8.1999999999999993</v>
      </c>
      <c r="H51" s="67">
        <f t="shared" si="9"/>
        <v>73.599999999999994</v>
      </c>
      <c r="I51" s="185">
        <v>0</v>
      </c>
      <c r="J51" s="185">
        <v>0</v>
      </c>
      <c r="K51" s="80">
        <f t="shared" si="10"/>
        <v>0</v>
      </c>
      <c r="L51" s="81">
        <f t="shared" si="11"/>
        <v>0</v>
      </c>
      <c r="M51" s="244"/>
      <c r="N51" s="245"/>
      <c r="DF51" s="170"/>
      <c r="DG51" s="170"/>
      <c r="DH51" s="170"/>
      <c r="DI51" s="170"/>
      <c r="DJ51" s="170"/>
      <c r="DK51" s="170"/>
      <c r="DL51" s="170"/>
      <c r="DM51" s="170"/>
      <c r="DN51" s="170"/>
      <c r="DO51" s="170"/>
      <c r="DP51" s="170"/>
      <c r="DQ51" s="170"/>
      <c r="DR51" s="170"/>
      <c r="DS51" s="170"/>
      <c r="DT51" s="170"/>
      <c r="DU51" s="170"/>
      <c r="DV51" s="170"/>
      <c r="DW51" s="170"/>
      <c r="DX51" s="170"/>
      <c r="DY51" s="170"/>
      <c r="DZ51" s="170"/>
      <c r="EA51" s="170"/>
      <c r="EB51" s="170"/>
      <c r="EC51" s="170"/>
      <c r="ED51" s="170"/>
      <c r="EE51" s="170"/>
      <c r="EF51" s="170"/>
      <c r="EG51" s="170"/>
      <c r="EH51" s="170"/>
      <c r="EI51" s="170"/>
      <c r="EJ51" s="170"/>
      <c r="EK51" s="170"/>
    </row>
    <row r="52" spans="1:141">
      <c r="A52" s="120"/>
      <c r="B52" s="75">
        <v>100</v>
      </c>
      <c r="C52" s="178">
        <v>114.3</v>
      </c>
      <c r="D52" s="60">
        <v>3.6</v>
      </c>
      <c r="E52" s="59">
        <f t="shared" si="8"/>
        <v>107.1</v>
      </c>
      <c r="F52" s="65">
        <v>110</v>
      </c>
      <c r="G52" s="68">
        <v>10</v>
      </c>
      <c r="H52" s="67">
        <f t="shared" si="9"/>
        <v>90</v>
      </c>
      <c r="I52" s="185">
        <v>0</v>
      </c>
      <c r="J52" s="185">
        <v>0</v>
      </c>
      <c r="K52" s="80">
        <f t="shared" si="10"/>
        <v>0</v>
      </c>
      <c r="L52" s="81">
        <f t="shared" si="11"/>
        <v>0</v>
      </c>
      <c r="M52" s="244"/>
      <c r="N52" s="245"/>
      <c r="DF52" s="170"/>
      <c r="DG52" s="170"/>
      <c r="DH52" s="170"/>
      <c r="DI52" s="170"/>
      <c r="DJ52" s="170"/>
      <c r="DK52" s="170"/>
      <c r="DL52" s="170"/>
      <c r="DM52" s="170"/>
      <c r="DN52" s="170"/>
      <c r="DO52" s="170"/>
      <c r="DP52" s="170"/>
      <c r="DQ52" s="170"/>
      <c r="DR52" s="170"/>
      <c r="DS52" s="170"/>
      <c r="DT52" s="170"/>
      <c r="DU52" s="170"/>
      <c r="DV52" s="170"/>
      <c r="DW52" s="170"/>
      <c r="DX52" s="170"/>
      <c r="DY52" s="170"/>
      <c r="DZ52" s="170"/>
      <c r="EA52" s="170"/>
      <c r="EB52" s="170"/>
      <c r="EC52" s="170"/>
      <c r="ED52" s="170"/>
      <c r="EE52" s="170"/>
      <c r="EF52" s="170"/>
      <c r="EG52" s="170"/>
      <c r="EH52" s="170"/>
      <c r="EI52" s="170"/>
      <c r="EJ52" s="170"/>
      <c r="EK52" s="170"/>
    </row>
    <row r="53" spans="1:141">
      <c r="A53" s="120"/>
      <c r="B53" s="75">
        <v>125</v>
      </c>
      <c r="C53" s="178">
        <v>127</v>
      </c>
      <c r="D53" s="60">
        <v>4</v>
      </c>
      <c r="E53" s="59">
        <f t="shared" si="8"/>
        <v>119</v>
      </c>
      <c r="F53" s="65">
        <v>125</v>
      </c>
      <c r="G53" s="68">
        <v>11.4</v>
      </c>
      <c r="H53" s="67">
        <f t="shared" si="9"/>
        <v>102.2</v>
      </c>
      <c r="I53" s="185">
        <v>0</v>
      </c>
      <c r="J53" s="185">
        <v>0</v>
      </c>
      <c r="K53" s="80">
        <f t="shared" si="10"/>
        <v>0</v>
      </c>
      <c r="L53" s="81">
        <f t="shared" si="11"/>
        <v>0</v>
      </c>
      <c r="M53" s="244"/>
      <c r="N53" s="245"/>
      <c r="DF53" s="170"/>
      <c r="DG53" s="170"/>
      <c r="DH53" s="170"/>
      <c r="DI53" s="170"/>
      <c r="DJ53" s="170"/>
      <c r="DK53" s="170"/>
      <c r="DL53" s="170"/>
      <c r="DM53" s="170"/>
      <c r="DN53" s="170"/>
      <c r="DO53" s="170"/>
      <c r="DP53" s="170"/>
      <c r="DQ53" s="170"/>
      <c r="DR53" s="170"/>
      <c r="DS53" s="170"/>
      <c r="DT53" s="170"/>
      <c r="DU53" s="170"/>
      <c r="DV53" s="170"/>
      <c r="DW53" s="170"/>
      <c r="DX53" s="170"/>
      <c r="DY53" s="170"/>
      <c r="DZ53" s="170"/>
      <c r="EA53" s="170"/>
      <c r="EB53" s="170"/>
      <c r="EC53" s="170"/>
      <c r="ED53" s="170"/>
      <c r="EE53" s="170"/>
      <c r="EF53" s="170"/>
      <c r="EG53" s="170"/>
      <c r="EH53" s="170"/>
      <c r="EI53" s="170"/>
      <c r="EJ53" s="170"/>
      <c r="EK53" s="170"/>
    </row>
    <row r="54" spans="1:141">
      <c r="A54" s="120"/>
      <c r="B54" s="75">
        <v>150</v>
      </c>
      <c r="C54" s="178">
        <v>168.3</v>
      </c>
      <c r="D54" s="60">
        <v>4.5</v>
      </c>
      <c r="E54" s="59">
        <f t="shared" si="8"/>
        <v>159.30000000000001</v>
      </c>
      <c r="F54" s="65">
        <v>160</v>
      </c>
      <c r="G54" s="68">
        <v>14.6</v>
      </c>
      <c r="H54" s="67">
        <f t="shared" si="9"/>
        <v>130.80000000000001</v>
      </c>
      <c r="I54" s="185">
        <v>0</v>
      </c>
      <c r="J54" s="185">
        <v>0</v>
      </c>
      <c r="K54" s="80">
        <f t="shared" si="10"/>
        <v>0</v>
      </c>
      <c r="L54" s="81">
        <f t="shared" si="11"/>
        <v>0</v>
      </c>
      <c r="M54" s="244"/>
      <c r="N54" s="245"/>
      <c r="DF54" s="170"/>
      <c r="DG54" s="170"/>
      <c r="DH54" s="170"/>
      <c r="DI54" s="170"/>
      <c r="DJ54" s="170"/>
      <c r="DK54" s="170"/>
      <c r="DL54" s="170"/>
      <c r="DM54" s="170"/>
      <c r="DN54" s="170"/>
      <c r="DO54" s="170"/>
      <c r="DP54" s="170"/>
      <c r="DQ54" s="170"/>
      <c r="DR54" s="170"/>
      <c r="DS54" s="170"/>
      <c r="DT54" s="170"/>
      <c r="DU54" s="170"/>
      <c r="DV54" s="170"/>
      <c r="DW54" s="170"/>
      <c r="DX54" s="170"/>
      <c r="DY54" s="170"/>
      <c r="DZ54" s="170"/>
      <c r="EA54" s="170"/>
      <c r="EB54" s="170"/>
      <c r="EC54" s="170"/>
      <c r="ED54" s="170"/>
      <c r="EE54" s="170"/>
      <c r="EF54" s="170"/>
      <c r="EG54" s="170"/>
      <c r="EH54" s="170"/>
      <c r="EI54" s="170"/>
      <c r="EJ54" s="170"/>
      <c r="EK54" s="170"/>
    </row>
    <row r="55" spans="1:141">
      <c r="A55" s="120"/>
      <c r="B55" s="75">
        <v>200</v>
      </c>
      <c r="C55" s="178">
        <v>219.1</v>
      </c>
      <c r="D55" s="60">
        <v>5.9</v>
      </c>
      <c r="E55" s="59">
        <f t="shared" si="8"/>
        <v>207.29999999999998</v>
      </c>
      <c r="F55" s="65">
        <v>200</v>
      </c>
      <c r="G55" s="68">
        <v>18.2</v>
      </c>
      <c r="H55" s="67">
        <f t="shared" si="9"/>
        <v>163.6</v>
      </c>
      <c r="I55" s="185">
        <v>0</v>
      </c>
      <c r="J55" s="185">
        <v>0</v>
      </c>
      <c r="K55" s="80">
        <f t="shared" si="10"/>
        <v>0</v>
      </c>
      <c r="L55" s="81">
        <f t="shared" si="11"/>
        <v>0</v>
      </c>
      <c r="M55" s="244"/>
      <c r="N55" s="245"/>
      <c r="DF55" s="170"/>
      <c r="DG55" s="170"/>
      <c r="DH55" s="170"/>
      <c r="DI55" s="170"/>
      <c r="DJ55" s="170"/>
      <c r="DK55" s="170"/>
      <c r="DL55" s="170"/>
      <c r="DM55" s="170"/>
      <c r="DN55" s="170"/>
      <c r="DO55" s="170"/>
      <c r="DP55" s="170"/>
      <c r="DQ55" s="170"/>
      <c r="DR55" s="170"/>
      <c r="DS55" s="170"/>
      <c r="DT55" s="170"/>
      <c r="DU55" s="170"/>
      <c r="DV55" s="170"/>
      <c r="DW55" s="170"/>
      <c r="DX55" s="170"/>
      <c r="DY55" s="170"/>
      <c r="DZ55" s="170"/>
      <c r="EA55" s="170"/>
      <c r="EB55" s="170"/>
      <c r="EC55" s="170"/>
      <c r="ED55" s="170"/>
      <c r="EE55" s="170"/>
      <c r="EF55" s="170"/>
      <c r="EG55" s="170"/>
      <c r="EH55" s="170"/>
      <c r="EI55" s="170"/>
      <c r="EJ55" s="170"/>
      <c r="EK55" s="170"/>
    </row>
    <row r="56" spans="1:141">
      <c r="A56" s="120"/>
      <c r="B56" s="75">
        <v>250</v>
      </c>
      <c r="C56" s="178">
        <v>273</v>
      </c>
      <c r="D56" s="60">
        <v>6.3</v>
      </c>
      <c r="E56" s="59">
        <f t="shared" si="8"/>
        <v>260.39999999999998</v>
      </c>
      <c r="F56" s="65">
        <v>250</v>
      </c>
      <c r="G56" s="68">
        <v>22.7</v>
      </c>
      <c r="H56" s="67">
        <f t="shared" si="9"/>
        <v>204.6</v>
      </c>
      <c r="I56" s="185">
        <v>0</v>
      </c>
      <c r="J56" s="185">
        <v>0</v>
      </c>
      <c r="K56" s="80">
        <f t="shared" si="10"/>
        <v>0</v>
      </c>
      <c r="L56" s="81">
        <f t="shared" si="11"/>
        <v>0</v>
      </c>
      <c r="M56" s="244"/>
      <c r="N56" s="245"/>
      <c r="DF56" s="170"/>
      <c r="DG56" s="170"/>
      <c r="DH56" s="170"/>
      <c r="DI56" s="170"/>
      <c r="DJ56" s="170"/>
      <c r="DK56" s="170"/>
      <c r="DL56" s="170"/>
      <c r="DM56" s="170"/>
      <c r="DN56" s="170"/>
      <c r="DO56" s="170"/>
      <c r="DP56" s="170"/>
      <c r="DQ56" s="170"/>
      <c r="DR56" s="170"/>
      <c r="DS56" s="170"/>
      <c r="DT56" s="170"/>
      <c r="DU56" s="170"/>
      <c r="DV56" s="170"/>
      <c r="DW56" s="170"/>
      <c r="DX56" s="170"/>
      <c r="DY56" s="170"/>
      <c r="DZ56" s="170"/>
      <c r="EA56" s="170"/>
      <c r="EB56" s="170"/>
      <c r="EC56" s="170"/>
      <c r="ED56" s="170"/>
      <c r="EE56" s="170"/>
      <c r="EF56" s="170"/>
      <c r="EG56" s="170"/>
      <c r="EH56" s="170"/>
      <c r="EI56" s="170"/>
      <c r="EJ56" s="170"/>
      <c r="EK56" s="170"/>
    </row>
    <row r="57" spans="1:141">
      <c r="A57" s="120"/>
      <c r="B57" s="75">
        <v>300</v>
      </c>
      <c r="C57" s="178">
        <v>323.89999999999998</v>
      </c>
      <c r="D57" s="60">
        <v>7.1</v>
      </c>
      <c r="E57" s="59">
        <f t="shared" si="8"/>
        <v>309.7</v>
      </c>
      <c r="F57" s="65">
        <v>315</v>
      </c>
      <c r="G57" s="68">
        <v>28.6</v>
      </c>
      <c r="H57" s="67">
        <f t="shared" si="9"/>
        <v>257.8</v>
      </c>
      <c r="I57" s="185">
        <v>0</v>
      </c>
      <c r="J57" s="185">
        <v>0</v>
      </c>
      <c r="K57" s="80">
        <f t="shared" si="10"/>
        <v>0</v>
      </c>
      <c r="L57" s="81">
        <f t="shared" si="11"/>
        <v>0</v>
      </c>
      <c r="M57" s="244"/>
      <c r="N57" s="245"/>
      <c r="DF57" s="170"/>
      <c r="DG57" s="170"/>
      <c r="DH57" s="170"/>
      <c r="DI57" s="170"/>
      <c r="DJ57" s="170"/>
      <c r="DK57" s="170"/>
      <c r="DL57" s="170"/>
      <c r="DM57" s="170"/>
      <c r="DN57" s="170"/>
      <c r="DO57" s="170"/>
      <c r="DP57" s="170"/>
      <c r="DQ57" s="170"/>
      <c r="DR57" s="170"/>
      <c r="DS57" s="170"/>
      <c r="DT57" s="170"/>
      <c r="DU57" s="170"/>
      <c r="DV57" s="170"/>
      <c r="DW57" s="170"/>
      <c r="DX57" s="170"/>
      <c r="DY57" s="170"/>
      <c r="DZ57" s="170"/>
      <c r="EA57" s="170"/>
      <c r="EB57" s="170"/>
      <c r="EC57" s="170"/>
      <c r="ED57" s="170"/>
      <c r="EE57" s="170"/>
      <c r="EF57" s="170"/>
      <c r="EG57" s="170"/>
      <c r="EH57" s="170"/>
      <c r="EI57" s="170"/>
      <c r="EJ57" s="170"/>
      <c r="EK57" s="170"/>
    </row>
    <row r="58" spans="1:141">
      <c r="A58" s="120"/>
      <c r="B58" s="75">
        <v>350</v>
      </c>
      <c r="C58" s="178">
        <v>355.6</v>
      </c>
      <c r="D58" s="60">
        <v>8</v>
      </c>
      <c r="E58" s="59">
        <f t="shared" si="8"/>
        <v>339.6</v>
      </c>
      <c r="F58" s="65">
        <v>355</v>
      </c>
      <c r="G58" s="68">
        <v>32.200000000000003</v>
      </c>
      <c r="H58" s="67">
        <f t="shared" si="9"/>
        <v>290.60000000000002</v>
      </c>
      <c r="I58" s="185">
        <v>0</v>
      </c>
      <c r="J58" s="185">
        <v>0</v>
      </c>
      <c r="K58" s="80">
        <f t="shared" si="10"/>
        <v>0</v>
      </c>
      <c r="L58" s="81">
        <f t="shared" si="11"/>
        <v>0</v>
      </c>
      <c r="M58" s="244"/>
      <c r="N58" s="245"/>
      <c r="DF58" s="170"/>
      <c r="DG58" s="170"/>
      <c r="DH58" s="170"/>
      <c r="DI58" s="170"/>
      <c r="DJ58" s="170"/>
      <c r="DK58" s="170"/>
      <c r="DL58" s="170"/>
      <c r="DM58" s="170"/>
      <c r="DN58" s="170"/>
      <c r="DO58" s="170"/>
      <c r="DP58" s="170"/>
      <c r="DQ58" s="170"/>
      <c r="DR58" s="170"/>
      <c r="DS58" s="170"/>
      <c r="DT58" s="170"/>
      <c r="DU58" s="170"/>
      <c r="DV58" s="170"/>
      <c r="DW58" s="170"/>
      <c r="DX58" s="170"/>
      <c r="DY58" s="170"/>
      <c r="DZ58" s="170"/>
      <c r="EA58" s="170"/>
      <c r="EB58" s="170"/>
      <c r="EC58" s="170"/>
      <c r="ED58" s="170"/>
      <c r="EE58" s="170"/>
      <c r="EF58" s="170"/>
      <c r="EG58" s="170"/>
      <c r="EH58" s="170"/>
      <c r="EI58" s="170"/>
      <c r="EJ58" s="170"/>
      <c r="EK58" s="170"/>
    </row>
    <row r="59" spans="1:141">
      <c r="A59" s="120"/>
      <c r="B59" s="75">
        <v>400</v>
      </c>
      <c r="C59" s="178">
        <v>406.4</v>
      </c>
      <c r="D59" s="60">
        <v>8.8000000000000007</v>
      </c>
      <c r="E59" s="59">
        <f t="shared" si="8"/>
        <v>388.79999999999995</v>
      </c>
      <c r="F59" s="65">
        <v>400</v>
      </c>
      <c r="G59" s="68">
        <v>36.299999999999997</v>
      </c>
      <c r="H59" s="67">
        <f t="shared" si="9"/>
        <v>327.39999999999998</v>
      </c>
      <c r="I59" s="185">
        <v>0</v>
      </c>
      <c r="J59" s="185">
        <v>0</v>
      </c>
      <c r="K59" s="80">
        <f t="shared" si="10"/>
        <v>0</v>
      </c>
      <c r="L59" s="81">
        <f t="shared" si="11"/>
        <v>0</v>
      </c>
      <c r="M59" s="244"/>
      <c r="N59" s="245"/>
      <c r="DF59" s="170"/>
      <c r="DG59" s="170"/>
      <c r="DH59" s="170"/>
      <c r="DI59" s="170"/>
      <c r="DJ59" s="170"/>
      <c r="DK59" s="170"/>
      <c r="DL59" s="170"/>
      <c r="DM59" s="170"/>
      <c r="DN59" s="170"/>
      <c r="DO59" s="170"/>
      <c r="DP59" s="170"/>
      <c r="DQ59" s="170"/>
      <c r="DR59" s="170"/>
      <c r="DS59" s="170"/>
      <c r="DT59" s="170"/>
      <c r="DU59" s="170"/>
      <c r="DV59" s="170"/>
      <c r="DW59" s="170"/>
      <c r="DX59" s="170"/>
      <c r="DY59" s="170"/>
      <c r="DZ59" s="170"/>
      <c r="EA59" s="170"/>
      <c r="EB59" s="170"/>
      <c r="EC59" s="170"/>
      <c r="ED59" s="170"/>
      <c r="EE59" s="170"/>
      <c r="EF59" s="170"/>
      <c r="EG59" s="170"/>
      <c r="EH59" s="170"/>
      <c r="EI59" s="170"/>
      <c r="EJ59" s="170"/>
      <c r="EK59" s="170"/>
    </row>
    <row r="60" spans="1:141" ht="13.5" thickBot="1">
      <c r="A60" s="120"/>
      <c r="B60" s="76">
        <v>450</v>
      </c>
      <c r="C60" s="179">
        <v>457</v>
      </c>
      <c r="D60" s="61">
        <v>10</v>
      </c>
      <c r="E60" s="62">
        <f t="shared" si="8"/>
        <v>437</v>
      </c>
      <c r="F60" s="69">
        <v>450</v>
      </c>
      <c r="G60" s="70">
        <v>40.9</v>
      </c>
      <c r="H60" s="71">
        <f t="shared" si="9"/>
        <v>368.2</v>
      </c>
      <c r="I60" s="185">
        <v>0</v>
      </c>
      <c r="J60" s="185">
        <v>0</v>
      </c>
      <c r="K60" s="80">
        <f t="shared" si="10"/>
        <v>0</v>
      </c>
      <c r="L60" s="81">
        <f t="shared" si="11"/>
        <v>0</v>
      </c>
      <c r="M60" s="244"/>
      <c r="N60" s="245"/>
      <c r="DF60" s="170"/>
      <c r="DG60" s="170"/>
      <c r="DH60" s="170"/>
      <c r="DI60" s="170"/>
      <c r="DJ60" s="170"/>
      <c r="DK60" s="170"/>
      <c r="DL60" s="170"/>
      <c r="DM60" s="170"/>
      <c r="DN60" s="170"/>
      <c r="DO60" s="170"/>
      <c r="DP60" s="170"/>
      <c r="DQ60" s="170"/>
      <c r="DR60" s="170"/>
      <c r="DS60" s="170"/>
      <c r="DT60" s="170"/>
      <c r="DU60" s="170"/>
      <c r="DV60" s="170"/>
      <c r="DW60" s="170"/>
      <c r="DX60" s="170"/>
      <c r="DY60" s="170"/>
      <c r="DZ60" s="170"/>
      <c r="EA60" s="170"/>
      <c r="EB60" s="170"/>
      <c r="EC60" s="170"/>
      <c r="ED60" s="170"/>
      <c r="EE60" s="170"/>
      <c r="EF60" s="170"/>
      <c r="EG60" s="170"/>
      <c r="EH60" s="170"/>
      <c r="EI60" s="170"/>
      <c r="EJ60" s="170"/>
      <c r="EK60" s="170"/>
    </row>
    <row r="61" spans="1:141" ht="11.25" customHeight="1">
      <c r="A61" s="120"/>
      <c r="B61" s="233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5"/>
      <c r="N61" s="147"/>
      <c r="DF61" s="170"/>
      <c r="DG61" s="170"/>
      <c r="DH61" s="170"/>
      <c r="DI61" s="170"/>
      <c r="DJ61" s="170"/>
      <c r="DK61" s="170"/>
      <c r="DL61" s="170"/>
      <c r="DM61" s="170"/>
      <c r="DN61" s="170"/>
      <c r="DO61" s="170"/>
      <c r="DP61" s="170"/>
      <c r="DQ61" s="170"/>
      <c r="DR61" s="170"/>
      <c r="DS61" s="170"/>
      <c r="DT61" s="170"/>
      <c r="DU61" s="170"/>
      <c r="DV61" s="170"/>
      <c r="DW61" s="170"/>
      <c r="DX61" s="170"/>
      <c r="DY61" s="170"/>
      <c r="DZ61" s="170"/>
      <c r="EA61" s="170"/>
      <c r="EB61" s="170"/>
      <c r="EC61" s="170"/>
      <c r="ED61" s="170"/>
      <c r="EE61" s="170"/>
      <c r="EF61" s="170"/>
      <c r="EG61" s="170"/>
      <c r="EH61" s="170"/>
      <c r="EI61" s="170"/>
      <c r="EJ61" s="170"/>
      <c r="EK61" s="170"/>
    </row>
    <row r="62" spans="1:141">
      <c r="A62" s="120"/>
      <c r="B62" s="216" t="s">
        <v>76</v>
      </c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8"/>
      <c r="N62" s="184"/>
      <c r="DF62" s="170"/>
      <c r="DG62" s="170"/>
      <c r="DH62" s="170"/>
      <c r="DI62" s="170"/>
      <c r="DJ62" s="170"/>
      <c r="DK62" s="170"/>
      <c r="DL62" s="170"/>
      <c r="DM62" s="170"/>
      <c r="DN62" s="170"/>
      <c r="DO62" s="170"/>
      <c r="DP62" s="170"/>
      <c r="DQ62" s="170"/>
      <c r="DR62" s="170"/>
      <c r="DS62" s="170"/>
      <c r="DT62" s="170"/>
      <c r="DU62" s="170"/>
      <c r="DV62" s="170"/>
      <c r="DW62" s="170"/>
      <c r="DX62" s="170"/>
      <c r="DY62" s="170"/>
      <c r="DZ62" s="170"/>
      <c r="EA62" s="170"/>
      <c r="EB62" s="170"/>
      <c r="EC62" s="170"/>
      <c r="ED62" s="170"/>
      <c r="EE62" s="170"/>
      <c r="EF62" s="170"/>
      <c r="EG62" s="170"/>
      <c r="EH62" s="170"/>
      <c r="EI62" s="170"/>
      <c r="EJ62" s="170"/>
      <c r="EK62" s="170"/>
    </row>
    <row r="63" spans="1:141">
      <c r="A63" s="120"/>
      <c r="B63" s="219" t="s">
        <v>87</v>
      </c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1"/>
      <c r="N63" s="184"/>
      <c r="DF63" s="170"/>
      <c r="DG63" s="170"/>
      <c r="DH63" s="170"/>
      <c r="DI63" s="170"/>
      <c r="DJ63" s="170"/>
      <c r="DK63" s="170"/>
      <c r="DL63" s="170"/>
      <c r="DM63" s="170"/>
      <c r="DN63" s="170"/>
      <c r="DO63" s="170"/>
      <c r="DP63" s="170"/>
      <c r="DQ63" s="170"/>
      <c r="DR63" s="170"/>
      <c r="DS63" s="170"/>
      <c r="DT63" s="170"/>
      <c r="DU63" s="170"/>
      <c r="DV63" s="170"/>
      <c r="DW63" s="170"/>
      <c r="DX63" s="170"/>
      <c r="DY63" s="170"/>
      <c r="DZ63" s="170"/>
      <c r="EA63" s="170"/>
      <c r="EB63" s="170"/>
      <c r="EC63" s="170"/>
      <c r="ED63" s="170"/>
      <c r="EE63" s="170"/>
      <c r="EF63" s="170"/>
      <c r="EG63" s="170"/>
      <c r="EH63" s="170"/>
      <c r="EI63" s="170"/>
      <c r="EJ63" s="170"/>
      <c r="EK63" s="170"/>
    </row>
    <row r="64" spans="1:141" ht="11.25" customHeight="1">
      <c r="A64" s="120"/>
      <c r="B64" s="181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3"/>
      <c r="N64" s="147"/>
      <c r="DF64" s="170"/>
      <c r="DG64" s="170"/>
      <c r="DH64" s="170"/>
      <c r="DI64" s="170"/>
      <c r="DJ64" s="170"/>
      <c r="DK64" s="170"/>
      <c r="DL64" s="170"/>
      <c r="DM64" s="170"/>
      <c r="DN64" s="170"/>
      <c r="DO64" s="170"/>
      <c r="DP64" s="170"/>
      <c r="DQ64" s="170"/>
      <c r="DR64" s="170"/>
      <c r="DS64" s="170"/>
      <c r="DT64" s="170"/>
      <c r="DU64" s="170"/>
      <c r="DV64" s="170"/>
      <c r="DW64" s="170"/>
      <c r="DX64" s="170"/>
      <c r="DY64" s="170"/>
      <c r="DZ64" s="170"/>
      <c r="EA64" s="170"/>
      <c r="EB64" s="170"/>
      <c r="EC64" s="170"/>
      <c r="ED64" s="170"/>
      <c r="EE64" s="170"/>
      <c r="EF64" s="170"/>
      <c r="EG64" s="170"/>
      <c r="EH64" s="170"/>
      <c r="EI64" s="170"/>
      <c r="EJ64" s="170"/>
      <c r="EK64" s="170"/>
    </row>
    <row r="65" spans="1:141" ht="24.75" customHeight="1">
      <c r="A65" s="154"/>
      <c r="B65" s="13"/>
      <c r="C65" s="131"/>
      <c r="D65" s="131"/>
      <c r="E65" s="131"/>
      <c r="F65" s="131"/>
      <c r="G65" s="131"/>
      <c r="H65" s="131"/>
      <c r="I65" s="197" t="s">
        <v>86</v>
      </c>
      <c r="J65" s="198"/>
      <c r="K65" s="131"/>
      <c r="L65" s="131"/>
      <c r="M65" s="132"/>
      <c r="N65" s="147"/>
      <c r="DF65" s="170"/>
      <c r="DG65" s="170"/>
      <c r="DH65" s="170"/>
      <c r="DI65" s="170"/>
      <c r="DJ65" s="170"/>
      <c r="DK65" s="170"/>
      <c r="DL65" s="170"/>
      <c r="DM65" s="170"/>
      <c r="DN65" s="170"/>
      <c r="DO65" s="170"/>
      <c r="DP65" s="170"/>
      <c r="DQ65" s="170"/>
      <c r="DR65" s="170"/>
      <c r="DS65" s="170"/>
      <c r="DT65" s="170"/>
      <c r="DU65" s="170"/>
      <c r="DV65" s="170"/>
      <c r="DW65" s="170"/>
      <c r="DX65" s="170"/>
      <c r="DY65" s="170"/>
      <c r="DZ65" s="170"/>
      <c r="EA65" s="170"/>
      <c r="EB65" s="170"/>
      <c r="EC65" s="170"/>
      <c r="ED65" s="170"/>
      <c r="EE65" s="170"/>
      <c r="EF65" s="170"/>
      <c r="EG65" s="170"/>
      <c r="EH65" s="170"/>
      <c r="EI65" s="170"/>
      <c r="EJ65" s="170"/>
      <c r="EK65" s="170"/>
    </row>
    <row r="66" spans="1:141" ht="15.75" customHeight="1">
      <c r="A66" s="154"/>
      <c r="B66" s="13"/>
      <c r="C66" s="133"/>
      <c r="D66" s="133"/>
      <c r="E66" s="133"/>
      <c r="F66" s="133"/>
      <c r="G66" s="133"/>
      <c r="H66" s="133"/>
      <c r="I66" s="199" t="s">
        <v>71</v>
      </c>
      <c r="J66" s="200"/>
      <c r="K66" s="133"/>
      <c r="L66" s="133"/>
      <c r="M66" s="134"/>
      <c r="N66" s="147"/>
      <c r="DF66" s="170"/>
      <c r="DG66" s="170"/>
      <c r="DH66" s="170"/>
      <c r="DI66" s="170"/>
      <c r="DJ66" s="170"/>
      <c r="DK66" s="170"/>
      <c r="DL66" s="170"/>
      <c r="DM66" s="170"/>
      <c r="DN66" s="170"/>
      <c r="DO66" s="170"/>
      <c r="DP66" s="170"/>
      <c r="DQ66" s="170"/>
      <c r="DR66" s="170"/>
      <c r="DS66" s="170"/>
      <c r="DT66" s="170"/>
      <c r="DU66" s="170"/>
      <c r="DV66" s="170"/>
      <c r="DW66" s="170"/>
      <c r="DX66" s="170"/>
      <c r="DY66" s="170"/>
      <c r="DZ66" s="170"/>
      <c r="EA66" s="170"/>
      <c r="EB66" s="170"/>
      <c r="EC66" s="170"/>
      <c r="ED66" s="170"/>
      <c r="EE66" s="170"/>
      <c r="EF66" s="170"/>
      <c r="EG66" s="170"/>
      <c r="EH66" s="170"/>
      <c r="EI66" s="170"/>
      <c r="EJ66" s="170"/>
      <c r="EK66" s="170"/>
    </row>
    <row r="67" spans="1:141">
      <c r="A67" s="154"/>
      <c r="B67" s="13"/>
      <c r="C67" s="140"/>
      <c r="D67" s="140"/>
      <c r="E67" s="140"/>
      <c r="F67" s="140"/>
      <c r="G67" s="140"/>
      <c r="H67" s="140"/>
      <c r="I67" s="201" t="s">
        <v>72</v>
      </c>
      <c r="J67" s="202"/>
      <c r="K67" s="140"/>
      <c r="L67" s="140"/>
      <c r="M67" s="141"/>
      <c r="N67" s="147"/>
      <c r="DF67" s="170"/>
      <c r="DG67" s="170"/>
      <c r="DH67" s="170"/>
      <c r="DI67" s="170"/>
      <c r="DJ67" s="170"/>
      <c r="DK67" s="170"/>
      <c r="DL67" s="170"/>
      <c r="DM67" s="170"/>
      <c r="DN67" s="170"/>
      <c r="DO67" s="170"/>
      <c r="DP67" s="170"/>
      <c r="DQ67" s="170"/>
      <c r="DR67" s="170"/>
      <c r="DS67" s="170"/>
      <c r="DT67" s="170"/>
      <c r="DU67" s="170"/>
      <c r="DV67" s="170"/>
      <c r="DW67" s="170"/>
      <c r="DX67" s="170"/>
      <c r="DY67" s="170"/>
      <c r="DZ67" s="170"/>
      <c r="EA67" s="170"/>
      <c r="EB67" s="170"/>
      <c r="EC67" s="170"/>
      <c r="ED67" s="170"/>
      <c r="EE67" s="170"/>
      <c r="EF67" s="170"/>
      <c r="EG67" s="170"/>
      <c r="EH67" s="170"/>
      <c r="EI67" s="170"/>
      <c r="EJ67" s="170"/>
      <c r="EK67" s="170"/>
    </row>
    <row r="68" spans="1:141" ht="16.5" customHeight="1">
      <c r="A68" s="154"/>
      <c r="B68" s="13"/>
      <c r="C68" s="142"/>
      <c r="D68" s="142"/>
      <c r="E68" s="142"/>
      <c r="F68" s="142"/>
      <c r="G68" s="142"/>
      <c r="H68" s="142"/>
      <c r="I68" s="222" t="s">
        <v>73</v>
      </c>
      <c r="J68" s="223"/>
      <c r="K68" s="142"/>
      <c r="L68" s="142"/>
      <c r="M68" s="143"/>
      <c r="N68" s="147"/>
      <c r="DF68" s="170"/>
      <c r="DG68" s="170"/>
      <c r="DH68" s="170"/>
      <c r="DI68" s="170"/>
      <c r="DJ68" s="170"/>
      <c r="DK68" s="170"/>
      <c r="DL68" s="170"/>
      <c r="DM68" s="170"/>
      <c r="DN68" s="170"/>
      <c r="DO68" s="170"/>
      <c r="DP68" s="170"/>
      <c r="DQ68" s="170"/>
      <c r="DR68" s="170"/>
      <c r="DS68" s="170"/>
      <c r="DT68" s="170"/>
      <c r="DU68" s="170"/>
      <c r="DV68" s="170"/>
      <c r="DW68" s="170"/>
      <c r="DX68" s="170"/>
      <c r="DY68" s="170"/>
      <c r="DZ68" s="170"/>
      <c r="EA68" s="170"/>
      <c r="EB68" s="170"/>
      <c r="EC68" s="170"/>
      <c r="ED68" s="170"/>
      <c r="EE68" s="170"/>
      <c r="EF68" s="170"/>
      <c r="EG68" s="170"/>
      <c r="EH68" s="170"/>
      <c r="EI68" s="170"/>
      <c r="EJ68" s="170"/>
      <c r="EK68" s="170"/>
    </row>
    <row r="69" spans="1:141" ht="18" customHeight="1">
      <c r="A69" s="120"/>
      <c r="B69" s="13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5"/>
      <c r="N69" s="147"/>
      <c r="DF69" s="170"/>
      <c r="DG69" s="170"/>
      <c r="DH69" s="170"/>
      <c r="DI69" s="170"/>
      <c r="DJ69" s="170"/>
      <c r="DK69" s="170"/>
      <c r="DL69" s="170"/>
      <c r="DM69" s="170"/>
      <c r="DN69" s="170"/>
      <c r="DO69" s="170"/>
      <c r="DP69" s="170"/>
      <c r="DQ69" s="170"/>
      <c r="DR69" s="170"/>
      <c r="DS69" s="170"/>
      <c r="DT69" s="170"/>
      <c r="DU69" s="170"/>
      <c r="DV69" s="170"/>
      <c r="DW69" s="170"/>
      <c r="DX69" s="170"/>
      <c r="DY69" s="170"/>
      <c r="DZ69" s="170"/>
      <c r="EA69" s="170"/>
      <c r="EB69" s="170"/>
      <c r="EC69" s="170"/>
      <c r="ED69" s="170"/>
      <c r="EE69" s="170"/>
      <c r="EF69" s="170"/>
      <c r="EG69" s="170"/>
      <c r="EH69" s="170"/>
      <c r="EI69" s="170"/>
      <c r="EJ69" s="170"/>
      <c r="EK69" s="170"/>
    </row>
    <row r="70" spans="1:141" ht="18.75" thickBot="1">
      <c r="A70" s="120"/>
      <c r="B70" s="135"/>
      <c r="C70" s="16"/>
      <c r="D70" s="136"/>
      <c r="E70" s="86"/>
      <c r="F70" s="137"/>
      <c r="G70" s="138"/>
      <c r="H70" s="139"/>
      <c r="I70" s="16"/>
      <c r="J70" s="86"/>
      <c r="K70" s="86"/>
      <c r="L70" s="86"/>
      <c r="M70" s="87"/>
      <c r="N70" s="147"/>
      <c r="DF70" s="170"/>
      <c r="DG70" s="170"/>
      <c r="DH70" s="170"/>
      <c r="DI70" s="170"/>
      <c r="DJ70" s="170"/>
      <c r="DK70" s="170"/>
      <c r="DL70" s="170"/>
      <c r="DM70" s="170"/>
      <c r="DN70" s="170"/>
      <c r="DO70" s="170"/>
      <c r="DP70" s="170"/>
      <c r="DQ70" s="170"/>
      <c r="DR70" s="170"/>
      <c r="DS70" s="170"/>
      <c r="DT70" s="170"/>
      <c r="DU70" s="170"/>
      <c r="DV70" s="170"/>
      <c r="DW70" s="170"/>
      <c r="DX70" s="170"/>
      <c r="DY70" s="170"/>
      <c r="DZ70" s="170"/>
      <c r="EA70" s="170"/>
      <c r="EB70" s="170"/>
      <c r="EC70" s="170"/>
      <c r="ED70" s="170"/>
      <c r="EE70" s="170"/>
      <c r="EF70" s="170"/>
      <c r="EG70" s="170"/>
      <c r="EH70" s="170"/>
      <c r="EI70" s="170"/>
      <c r="EJ70" s="170"/>
      <c r="EK70" s="170"/>
    </row>
    <row r="71" spans="1:141" ht="18.75" thickBot="1">
      <c r="A71" s="155"/>
      <c r="B71" s="149"/>
      <c r="C71" s="130"/>
      <c r="D71" s="150"/>
      <c r="E71" s="151"/>
      <c r="F71" s="149"/>
      <c r="G71" s="130"/>
      <c r="H71" s="152"/>
      <c r="I71" s="130"/>
      <c r="J71" s="152"/>
      <c r="K71" s="152"/>
      <c r="L71" s="152"/>
      <c r="M71" s="152"/>
      <c r="N71" s="153"/>
      <c r="DF71" s="170"/>
      <c r="DG71" s="170"/>
      <c r="DH71" s="170"/>
      <c r="DI71" s="170"/>
      <c r="DJ71" s="170"/>
      <c r="DK71" s="170"/>
      <c r="DL71" s="170"/>
      <c r="DM71" s="170"/>
      <c r="DN71" s="170"/>
      <c r="DO71" s="170"/>
      <c r="DP71" s="170"/>
      <c r="DQ71" s="170"/>
      <c r="DR71" s="170"/>
      <c r="DS71" s="170"/>
      <c r="DT71" s="170"/>
      <c r="DU71" s="170"/>
      <c r="DV71" s="170"/>
      <c r="DW71" s="170"/>
      <c r="DX71" s="170"/>
      <c r="DY71" s="170"/>
      <c r="DZ71" s="170"/>
      <c r="EA71" s="170"/>
      <c r="EB71" s="170"/>
      <c r="EC71" s="170"/>
      <c r="ED71" s="170"/>
      <c r="EE71" s="170"/>
      <c r="EF71" s="170"/>
      <c r="EG71" s="170"/>
      <c r="EH71" s="170"/>
      <c r="EI71" s="170"/>
      <c r="EJ71" s="170"/>
      <c r="EK71" s="170"/>
    </row>
    <row r="72" spans="1:141" s="171" customFormat="1">
      <c r="B72" s="173"/>
      <c r="C72" s="173"/>
      <c r="D72" s="174"/>
      <c r="E72" s="174"/>
      <c r="F72" s="174"/>
      <c r="G72" s="174"/>
      <c r="H72" s="174"/>
      <c r="I72" s="174"/>
      <c r="J72" s="175"/>
    </row>
    <row r="73" spans="1:141" s="171" customFormat="1">
      <c r="B73" s="173"/>
      <c r="C73" s="173"/>
      <c r="D73" s="174"/>
      <c r="E73" s="174"/>
      <c r="F73" s="174"/>
      <c r="G73" s="174"/>
      <c r="H73" s="174"/>
      <c r="I73" s="174"/>
      <c r="J73" s="175"/>
    </row>
    <row r="74" spans="1:141" s="171" customFormat="1">
      <c r="B74" s="173"/>
      <c r="C74" s="173"/>
      <c r="D74" s="174"/>
      <c r="E74" s="174"/>
      <c r="F74" s="174"/>
      <c r="G74" s="174"/>
      <c r="H74" s="174"/>
      <c r="I74" s="174"/>
      <c r="J74" s="175"/>
    </row>
    <row r="75" spans="1:141" s="171" customFormat="1">
      <c r="B75" s="173"/>
      <c r="C75" s="173"/>
      <c r="D75" s="174"/>
      <c r="E75" s="174"/>
      <c r="F75" s="174"/>
      <c r="G75" s="174"/>
      <c r="H75" s="174"/>
      <c r="I75" s="174"/>
      <c r="J75" s="175"/>
    </row>
    <row r="76" spans="1:141" s="171" customFormat="1">
      <c r="B76" s="173"/>
      <c r="C76" s="173"/>
      <c r="D76" s="174"/>
      <c r="E76" s="174"/>
      <c r="F76" s="174"/>
      <c r="G76" s="174"/>
      <c r="H76" s="174"/>
      <c r="I76" s="174"/>
      <c r="J76" s="175"/>
    </row>
    <row r="77" spans="1:141" s="171" customFormat="1">
      <c r="B77" s="173"/>
      <c r="C77" s="173"/>
      <c r="D77" s="174"/>
      <c r="E77" s="174"/>
      <c r="F77" s="174"/>
      <c r="G77" s="174"/>
      <c r="H77" s="174"/>
      <c r="I77" s="174"/>
      <c r="J77" s="175"/>
    </row>
    <row r="78" spans="1:141" s="171" customFormat="1">
      <c r="B78" s="173"/>
      <c r="C78" s="173"/>
      <c r="D78" s="174"/>
      <c r="E78" s="174"/>
      <c r="F78" s="174"/>
      <c r="G78" s="174"/>
      <c r="H78" s="174"/>
      <c r="I78" s="174"/>
      <c r="J78" s="175"/>
    </row>
    <row r="79" spans="1:141" s="171" customFormat="1">
      <c r="B79" s="173"/>
      <c r="C79" s="173"/>
      <c r="D79" s="174"/>
      <c r="E79" s="174"/>
      <c r="F79" s="174"/>
      <c r="G79" s="174"/>
      <c r="H79" s="174"/>
      <c r="I79" s="174"/>
      <c r="J79" s="175"/>
    </row>
    <row r="80" spans="1:141" s="171" customFormat="1">
      <c r="B80" s="173"/>
      <c r="C80" s="173"/>
      <c r="D80" s="174"/>
      <c r="E80" s="174"/>
      <c r="F80" s="174"/>
      <c r="G80" s="174"/>
      <c r="H80" s="174"/>
      <c r="I80" s="174"/>
      <c r="J80" s="175"/>
    </row>
    <row r="81" spans="2:10" s="171" customFormat="1">
      <c r="B81" s="173"/>
      <c r="C81" s="173"/>
      <c r="D81" s="174"/>
      <c r="E81" s="174"/>
      <c r="F81" s="174"/>
      <c r="G81" s="174"/>
      <c r="H81" s="174"/>
      <c r="I81" s="174"/>
      <c r="J81" s="175"/>
    </row>
    <row r="82" spans="2:10" s="171" customFormat="1">
      <c r="B82" s="173"/>
      <c r="C82" s="173"/>
      <c r="D82" s="174"/>
      <c r="E82" s="174"/>
      <c r="F82" s="174"/>
      <c r="G82" s="174"/>
      <c r="H82" s="174"/>
      <c r="I82" s="174"/>
      <c r="J82" s="175"/>
    </row>
    <row r="83" spans="2:10" s="171" customFormat="1">
      <c r="B83" s="173"/>
      <c r="C83" s="173"/>
      <c r="D83" s="174"/>
      <c r="E83" s="174"/>
      <c r="F83" s="174"/>
      <c r="G83" s="174"/>
      <c r="H83" s="174"/>
      <c r="I83" s="174"/>
      <c r="J83" s="175"/>
    </row>
    <row r="84" spans="2:10" s="171" customFormat="1">
      <c r="B84" s="173"/>
      <c r="C84" s="173"/>
      <c r="D84" s="174"/>
      <c r="E84" s="174"/>
      <c r="F84" s="174"/>
      <c r="G84" s="174"/>
      <c r="H84" s="174"/>
      <c r="I84" s="174"/>
      <c r="J84" s="175"/>
    </row>
    <row r="85" spans="2:10" s="171" customFormat="1">
      <c r="B85" s="173"/>
      <c r="C85" s="173"/>
      <c r="D85" s="174"/>
      <c r="E85" s="174"/>
      <c r="F85" s="174"/>
      <c r="G85" s="174"/>
      <c r="H85" s="174"/>
      <c r="I85" s="174"/>
      <c r="J85" s="175"/>
    </row>
    <row r="86" spans="2:10" s="171" customFormat="1">
      <c r="B86" s="173"/>
      <c r="C86" s="173"/>
      <c r="D86" s="174"/>
      <c r="E86" s="174"/>
      <c r="F86" s="174"/>
      <c r="G86" s="174"/>
      <c r="H86" s="174"/>
      <c r="I86" s="174"/>
      <c r="J86" s="175"/>
    </row>
    <row r="87" spans="2:10" s="171" customFormat="1">
      <c r="B87" s="173"/>
      <c r="C87" s="173"/>
      <c r="D87" s="174"/>
      <c r="E87" s="174"/>
      <c r="F87" s="174"/>
      <c r="G87" s="174"/>
      <c r="H87" s="174"/>
      <c r="I87" s="174"/>
      <c r="J87" s="175"/>
    </row>
    <row r="88" spans="2:10" s="171" customFormat="1">
      <c r="B88" s="173"/>
      <c r="C88" s="173"/>
      <c r="D88" s="174"/>
      <c r="E88" s="174"/>
      <c r="F88" s="174"/>
      <c r="G88" s="174"/>
      <c r="H88" s="174"/>
      <c r="I88" s="174"/>
      <c r="J88" s="175"/>
    </row>
    <row r="89" spans="2:10" s="171" customFormat="1">
      <c r="B89" s="173"/>
      <c r="C89" s="173"/>
      <c r="D89" s="174"/>
      <c r="E89" s="174"/>
      <c r="F89" s="174"/>
      <c r="G89" s="174"/>
      <c r="H89" s="174"/>
      <c r="I89" s="174"/>
      <c r="J89" s="175"/>
    </row>
    <row r="90" spans="2:10" s="171" customFormat="1">
      <c r="B90" s="173"/>
      <c r="C90" s="173"/>
      <c r="D90" s="174"/>
      <c r="E90" s="174"/>
      <c r="F90" s="174"/>
      <c r="G90" s="174"/>
      <c r="H90" s="174"/>
      <c r="I90" s="174"/>
      <c r="J90" s="175"/>
    </row>
    <row r="91" spans="2:10" s="171" customFormat="1">
      <c r="B91" s="173"/>
      <c r="C91" s="173"/>
      <c r="D91" s="174"/>
      <c r="E91" s="174"/>
      <c r="F91" s="174"/>
      <c r="G91" s="174"/>
      <c r="H91" s="174"/>
      <c r="I91" s="174"/>
      <c r="J91" s="175"/>
    </row>
    <row r="92" spans="2:10" s="171" customFormat="1">
      <c r="B92" s="173"/>
      <c r="C92" s="173"/>
      <c r="D92" s="174"/>
      <c r="E92" s="174"/>
      <c r="F92" s="174"/>
      <c r="G92" s="174"/>
      <c r="H92" s="174"/>
      <c r="I92" s="174"/>
      <c r="J92" s="175"/>
    </row>
    <row r="93" spans="2:10" s="171" customFormat="1">
      <c r="B93" s="173"/>
      <c r="C93" s="173"/>
      <c r="D93" s="174"/>
      <c r="E93" s="174"/>
      <c r="F93" s="174"/>
      <c r="G93" s="174"/>
      <c r="H93" s="174"/>
      <c r="I93" s="174"/>
      <c r="J93" s="175"/>
    </row>
    <row r="94" spans="2:10" s="171" customFormat="1">
      <c r="B94" s="173"/>
      <c r="C94" s="173"/>
      <c r="D94" s="174"/>
      <c r="E94" s="174"/>
      <c r="F94" s="174"/>
      <c r="G94" s="174"/>
      <c r="H94" s="174"/>
      <c r="I94" s="174"/>
      <c r="J94" s="175"/>
    </row>
    <row r="95" spans="2:10" s="171" customFormat="1">
      <c r="B95" s="173"/>
      <c r="C95" s="173"/>
      <c r="D95" s="174"/>
      <c r="E95" s="174"/>
      <c r="F95" s="174"/>
      <c r="G95" s="174"/>
      <c r="H95" s="174"/>
      <c r="I95" s="174"/>
      <c r="J95" s="175"/>
    </row>
    <row r="96" spans="2:10" s="171" customFormat="1">
      <c r="B96" s="173"/>
      <c r="C96" s="173"/>
      <c r="D96" s="174"/>
      <c r="E96" s="174"/>
      <c r="F96" s="174"/>
      <c r="G96" s="174"/>
      <c r="H96" s="174"/>
      <c r="I96" s="174"/>
      <c r="J96" s="175"/>
    </row>
    <row r="97" spans="2:10" s="171" customFormat="1">
      <c r="B97" s="173"/>
      <c r="C97" s="173"/>
      <c r="D97" s="174"/>
      <c r="E97" s="174"/>
      <c r="F97" s="174"/>
      <c r="G97" s="174"/>
      <c r="H97" s="174"/>
      <c r="I97" s="174"/>
      <c r="J97" s="175"/>
    </row>
    <row r="98" spans="2:10" s="171" customFormat="1">
      <c r="B98" s="173"/>
      <c r="C98" s="173"/>
      <c r="D98" s="174"/>
      <c r="E98" s="174"/>
      <c r="F98" s="174"/>
      <c r="G98" s="174"/>
      <c r="H98" s="174"/>
      <c r="I98" s="174"/>
      <c r="J98" s="175"/>
    </row>
    <row r="99" spans="2:10" s="171" customFormat="1">
      <c r="B99" s="173"/>
      <c r="C99" s="173"/>
      <c r="D99" s="174"/>
      <c r="E99" s="174"/>
      <c r="F99" s="174"/>
      <c r="G99" s="174"/>
      <c r="H99" s="174"/>
      <c r="I99" s="174"/>
      <c r="J99" s="175"/>
    </row>
    <row r="100" spans="2:10" s="171" customFormat="1">
      <c r="B100" s="173"/>
      <c r="C100" s="173"/>
      <c r="D100" s="174"/>
      <c r="E100" s="174"/>
      <c r="F100" s="174"/>
      <c r="G100" s="174"/>
      <c r="H100" s="174"/>
      <c r="I100" s="174"/>
      <c r="J100" s="175"/>
    </row>
    <row r="101" spans="2:10" s="171" customFormat="1">
      <c r="B101" s="173"/>
      <c r="C101" s="173"/>
      <c r="D101" s="174"/>
      <c r="E101" s="174"/>
      <c r="F101" s="174"/>
      <c r="G101" s="174"/>
      <c r="H101" s="174"/>
      <c r="I101" s="174"/>
      <c r="J101" s="175"/>
    </row>
    <row r="102" spans="2:10" s="171" customFormat="1">
      <c r="B102" s="173"/>
      <c r="C102" s="173"/>
      <c r="D102" s="174"/>
      <c r="E102" s="174"/>
      <c r="F102" s="174"/>
      <c r="G102" s="174"/>
      <c r="H102" s="174"/>
      <c r="I102" s="174"/>
      <c r="J102" s="175"/>
    </row>
    <row r="103" spans="2:10" s="171" customFormat="1">
      <c r="B103" s="173"/>
      <c r="C103" s="173"/>
      <c r="D103" s="174"/>
      <c r="E103" s="174"/>
      <c r="F103" s="174"/>
      <c r="G103" s="174"/>
      <c r="H103" s="174"/>
      <c r="I103" s="174"/>
      <c r="J103" s="175"/>
    </row>
    <row r="104" spans="2:10" s="171" customFormat="1">
      <c r="B104" s="173"/>
      <c r="C104" s="173"/>
      <c r="D104" s="174"/>
      <c r="E104" s="174"/>
      <c r="F104" s="174"/>
      <c r="G104" s="174"/>
      <c r="H104" s="174"/>
      <c r="I104" s="174"/>
      <c r="J104" s="175"/>
    </row>
    <row r="105" spans="2:10" s="171" customFormat="1">
      <c r="B105" s="173"/>
      <c r="C105" s="173"/>
      <c r="D105" s="174"/>
      <c r="E105" s="174"/>
      <c r="F105" s="174"/>
      <c r="G105" s="174"/>
      <c r="H105" s="174"/>
      <c r="I105" s="174"/>
      <c r="J105" s="175"/>
    </row>
    <row r="106" spans="2:10" s="171" customFormat="1">
      <c r="B106" s="173"/>
      <c r="C106" s="173"/>
      <c r="D106" s="174"/>
      <c r="E106" s="174"/>
      <c r="F106" s="174"/>
      <c r="G106" s="174"/>
      <c r="H106" s="174"/>
      <c r="I106" s="174"/>
      <c r="J106" s="175"/>
    </row>
    <row r="107" spans="2:10" s="171" customFormat="1">
      <c r="B107" s="173"/>
      <c r="C107" s="173"/>
      <c r="D107" s="174"/>
      <c r="E107" s="174"/>
      <c r="F107" s="174"/>
      <c r="G107" s="174"/>
      <c r="H107" s="174"/>
      <c r="I107" s="174"/>
      <c r="J107" s="175"/>
    </row>
    <row r="108" spans="2:10" s="171" customFormat="1">
      <c r="B108" s="173"/>
      <c r="C108" s="173"/>
      <c r="D108" s="174"/>
      <c r="E108" s="174"/>
      <c r="F108" s="174"/>
      <c r="G108" s="174"/>
      <c r="H108" s="174"/>
      <c r="I108" s="174"/>
      <c r="J108" s="175"/>
    </row>
    <row r="109" spans="2:10" s="171" customFormat="1">
      <c r="B109" s="173"/>
      <c r="C109" s="173"/>
      <c r="D109" s="174"/>
      <c r="E109" s="174"/>
      <c r="F109" s="174"/>
      <c r="G109" s="174"/>
      <c r="H109" s="174"/>
      <c r="I109" s="174"/>
      <c r="J109" s="175"/>
    </row>
    <row r="110" spans="2:10" s="171" customFormat="1">
      <c r="B110" s="173"/>
      <c r="C110" s="173"/>
      <c r="D110" s="174"/>
      <c r="E110" s="174"/>
      <c r="F110" s="174"/>
      <c r="G110" s="174"/>
      <c r="H110" s="174"/>
      <c r="I110" s="174"/>
      <c r="J110" s="175"/>
    </row>
    <row r="111" spans="2:10" s="171" customFormat="1">
      <c r="B111" s="173"/>
      <c r="C111" s="173"/>
      <c r="D111" s="174"/>
      <c r="E111" s="174"/>
      <c r="F111" s="174"/>
      <c r="G111" s="174"/>
      <c r="H111" s="174"/>
      <c r="I111" s="174"/>
      <c r="J111" s="175"/>
    </row>
    <row r="112" spans="2:10" s="171" customFormat="1">
      <c r="B112" s="173"/>
      <c r="C112" s="173"/>
      <c r="D112" s="174"/>
      <c r="E112" s="174"/>
      <c r="F112" s="174"/>
      <c r="G112" s="174"/>
      <c r="H112" s="174"/>
      <c r="I112" s="174"/>
      <c r="J112" s="175"/>
    </row>
    <row r="113" spans="2:10" s="171" customFormat="1">
      <c r="B113" s="173"/>
      <c r="C113" s="173"/>
      <c r="D113" s="174"/>
      <c r="E113" s="174"/>
      <c r="F113" s="174"/>
      <c r="G113" s="174"/>
      <c r="H113" s="174"/>
      <c r="I113" s="174"/>
      <c r="J113" s="175"/>
    </row>
    <row r="114" spans="2:10" s="171" customFormat="1">
      <c r="B114" s="173"/>
      <c r="C114" s="173"/>
      <c r="D114" s="174"/>
      <c r="E114" s="174"/>
      <c r="F114" s="174"/>
      <c r="G114" s="174"/>
      <c r="H114" s="174"/>
      <c r="I114" s="174"/>
      <c r="J114" s="175"/>
    </row>
    <row r="115" spans="2:10" s="171" customFormat="1">
      <c r="B115" s="173"/>
      <c r="C115" s="173"/>
      <c r="D115" s="174"/>
      <c r="E115" s="174"/>
      <c r="F115" s="174"/>
      <c r="G115" s="174"/>
      <c r="H115" s="174"/>
      <c r="I115" s="174"/>
      <c r="J115" s="175"/>
    </row>
    <row r="116" spans="2:10" s="171" customFormat="1">
      <c r="B116" s="173"/>
      <c r="C116" s="173"/>
      <c r="D116" s="174"/>
      <c r="E116" s="174"/>
      <c r="F116" s="174"/>
      <c r="G116" s="174"/>
      <c r="H116" s="174"/>
      <c r="I116" s="174"/>
      <c r="J116" s="175"/>
    </row>
    <row r="117" spans="2:10" s="171" customFormat="1">
      <c r="B117" s="173"/>
      <c r="C117" s="173"/>
      <c r="D117" s="174"/>
      <c r="E117" s="174"/>
      <c r="F117" s="174"/>
      <c r="G117" s="174"/>
      <c r="H117" s="174"/>
      <c r="I117" s="174"/>
      <c r="J117" s="175"/>
    </row>
    <row r="118" spans="2:10" s="171" customFormat="1">
      <c r="B118" s="173"/>
      <c r="C118" s="173"/>
      <c r="D118" s="174"/>
      <c r="E118" s="174"/>
      <c r="F118" s="174"/>
      <c r="G118" s="174"/>
      <c r="H118" s="174"/>
      <c r="I118" s="174"/>
      <c r="J118" s="175"/>
    </row>
    <row r="119" spans="2:10" s="171" customFormat="1">
      <c r="B119" s="173"/>
      <c r="C119" s="173"/>
      <c r="D119" s="174"/>
      <c r="E119" s="174"/>
      <c r="F119" s="174"/>
      <c r="G119" s="174"/>
      <c r="H119" s="174"/>
      <c r="I119" s="174"/>
      <c r="J119" s="175"/>
    </row>
    <row r="120" spans="2:10" s="171" customFormat="1">
      <c r="B120" s="173"/>
      <c r="C120" s="173"/>
      <c r="D120" s="174"/>
      <c r="E120" s="174"/>
      <c r="F120" s="174"/>
      <c r="G120" s="174"/>
      <c r="H120" s="174"/>
      <c r="I120" s="174"/>
      <c r="J120" s="175"/>
    </row>
    <row r="121" spans="2:10" s="171" customFormat="1">
      <c r="B121" s="173"/>
      <c r="C121" s="173"/>
      <c r="D121" s="174"/>
      <c r="E121" s="174"/>
      <c r="F121" s="174"/>
      <c r="G121" s="174"/>
      <c r="H121" s="174"/>
      <c r="I121" s="174"/>
      <c r="J121" s="175"/>
    </row>
    <row r="122" spans="2:10" s="171" customFormat="1">
      <c r="B122" s="173"/>
      <c r="C122" s="173"/>
      <c r="D122" s="174"/>
      <c r="E122" s="174"/>
      <c r="F122" s="174"/>
      <c r="G122" s="174"/>
      <c r="H122" s="174"/>
      <c r="I122" s="174"/>
      <c r="J122" s="175"/>
    </row>
    <row r="123" spans="2:10" s="171" customFormat="1">
      <c r="B123" s="173"/>
      <c r="C123" s="173"/>
      <c r="D123" s="174"/>
      <c r="E123" s="174"/>
      <c r="F123" s="174"/>
      <c r="G123" s="174"/>
      <c r="H123" s="174"/>
      <c r="I123" s="174"/>
      <c r="J123" s="175"/>
    </row>
    <row r="124" spans="2:10" s="171" customFormat="1">
      <c r="B124" s="173"/>
      <c r="C124" s="173"/>
      <c r="D124" s="174"/>
      <c r="E124" s="174"/>
      <c r="F124" s="174"/>
      <c r="G124" s="174"/>
      <c r="H124" s="174"/>
      <c r="I124" s="174"/>
      <c r="J124" s="175"/>
    </row>
    <row r="125" spans="2:10" s="171" customFormat="1">
      <c r="B125" s="173"/>
      <c r="C125" s="173"/>
      <c r="D125" s="174"/>
      <c r="E125" s="174"/>
      <c r="F125" s="174"/>
      <c r="G125" s="174"/>
      <c r="H125" s="174"/>
      <c r="I125" s="174"/>
      <c r="J125" s="175"/>
    </row>
    <row r="126" spans="2:10" s="171" customFormat="1">
      <c r="B126" s="173"/>
      <c r="C126" s="173"/>
      <c r="D126" s="174"/>
      <c r="E126" s="174"/>
      <c r="F126" s="174"/>
      <c r="G126" s="174"/>
      <c r="H126" s="174"/>
      <c r="I126" s="174"/>
      <c r="J126" s="175"/>
    </row>
    <row r="127" spans="2:10" s="171" customFormat="1">
      <c r="B127" s="173"/>
      <c r="C127" s="173"/>
      <c r="D127" s="174"/>
      <c r="E127" s="174"/>
      <c r="F127" s="174"/>
      <c r="G127" s="174"/>
      <c r="H127" s="174"/>
      <c r="I127" s="174"/>
      <c r="J127" s="175"/>
    </row>
    <row r="128" spans="2:10" s="171" customFormat="1">
      <c r="B128" s="173"/>
      <c r="C128" s="173"/>
      <c r="D128" s="174"/>
      <c r="E128" s="174"/>
      <c r="F128" s="174"/>
      <c r="G128" s="174"/>
      <c r="H128" s="174"/>
      <c r="I128" s="174"/>
      <c r="J128" s="175"/>
    </row>
    <row r="129" spans="2:10" s="171" customFormat="1">
      <c r="B129" s="173"/>
      <c r="C129" s="173"/>
      <c r="D129" s="174"/>
      <c r="E129" s="174"/>
      <c r="F129" s="174"/>
      <c r="G129" s="174"/>
      <c r="H129" s="174"/>
      <c r="I129" s="174"/>
      <c r="J129" s="175"/>
    </row>
    <row r="130" spans="2:10" s="171" customFormat="1">
      <c r="B130" s="173"/>
      <c r="C130" s="173"/>
      <c r="D130" s="174"/>
      <c r="E130" s="174"/>
      <c r="F130" s="174"/>
      <c r="G130" s="174"/>
      <c r="H130" s="174"/>
      <c r="I130" s="174"/>
      <c r="J130" s="175"/>
    </row>
    <row r="131" spans="2:10" s="171" customFormat="1">
      <c r="B131" s="173"/>
      <c r="C131" s="173"/>
      <c r="D131" s="174"/>
      <c r="E131" s="174"/>
      <c r="F131" s="174"/>
      <c r="G131" s="174"/>
      <c r="H131" s="174"/>
      <c r="I131" s="174"/>
      <c r="J131" s="175"/>
    </row>
    <row r="132" spans="2:10" s="171" customFormat="1">
      <c r="B132" s="173"/>
      <c r="C132" s="173"/>
      <c r="D132" s="174"/>
      <c r="E132" s="174"/>
      <c r="F132" s="174"/>
      <c r="G132" s="174"/>
      <c r="H132" s="174"/>
      <c r="I132" s="174"/>
      <c r="J132" s="175"/>
    </row>
    <row r="133" spans="2:10" s="171" customFormat="1">
      <c r="B133" s="173"/>
      <c r="C133" s="173"/>
      <c r="D133" s="174"/>
      <c r="E133" s="174"/>
      <c r="F133" s="174"/>
      <c r="G133" s="174"/>
      <c r="H133" s="174"/>
      <c r="I133" s="174"/>
      <c r="J133" s="175"/>
    </row>
    <row r="134" spans="2:10" s="171" customFormat="1">
      <c r="B134" s="173"/>
      <c r="C134" s="173"/>
      <c r="D134" s="174"/>
      <c r="E134" s="174"/>
      <c r="F134" s="174"/>
      <c r="G134" s="174"/>
      <c r="H134" s="174"/>
      <c r="I134" s="174"/>
      <c r="J134" s="175"/>
    </row>
    <row r="135" spans="2:10" s="171" customFormat="1">
      <c r="B135" s="173"/>
      <c r="C135" s="173"/>
      <c r="D135" s="174"/>
      <c r="E135" s="174"/>
      <c r="F135" s="174"/>
      <c r="G135" s="174"/>
      <c r="H135" s="174"/>
      <c r="I135" s="174"/>
      <c r="J135" s="175"/>
    </row>
    <row r="136" spans="2:10" s="171" customFormat="1">
      <c r="B136" s="173"/>
      <c r="C136" s="173"/>
      <c r="D136" s="174"/>
      <c r="E136" s="174"/>
      <c r="F136" s="174"/>
      <c r="G136" s="174"/>
      <c r="H136" s="174"/>
      <c r="I136" s="174"/>
      <c r="J136" s="175"/>
    </row>
    <row r="137" spans="2:10" s="171" customFormat="1">
      <c r="B137" s="173"/>
      <c r="C137" s="173"/>
      <c r="D137" s="174"/>
      <c r="E137" s="174"/>
      <c r="F137" s="174"/>
      <c r="G137" s="174"/>
      <c r="H137" s="174"/>
      <c r="I137" s="174"/>
      <c r="J137" s="175"/>
    </row>
    <row r="138" spans="2:10" s="171" customFormat="1">
      <c r="B138" s="173"/>
      <c r="C138" s="173"/>
      <c r="D138" s="174"/>
      <c r="E138" s="174"/>
      <c r="F138" s="174"/>
      <c r="G138" s="174"/>
      <c r="H138" s="174"/>
      <c r="I138" s="174"/>
      <c r="J138" s="175"/>
    </row>
    <row r="139" spans="2:10" s="171" customFormat="1">
      <c r="B139" s="173"/>
      <c r="C139" s="173"/>
      <c r="D139" s="174"/>
      <c r="E139" s="174"/>
      <c r="F139" s="174"/>
      <c r="G139" s="174"/>
      <c r="H139" s="174"/>
      <c r="I139" s="174"/>
      <c r="J139" s="175"/>
    </row>
    <row r="140" spans="2:10" s="171" customFormat="1">
      <c r="B140" s="173"/>
      <c r="C140" s="173"/>
      <c r="D140" s="174"/>
      <c r="E140" s="174"/>
      <c r="F140" s="174"/>
      <c r="G140" s="174"/>
      <c r="H140" s="174"/>
      <c r="I140" s="174"/>
      <c r="J140" s="175"/>
    </row>
    <row r="141" spans="2:10" s="171" customFormat="1">
      <c r="B141" s="173"/>
      <c r="C141" s="173"/>
      <c r="D141" s="174"/>
      <c r="E141" s="174"/>
      <c r="F141" s="174"/>
      <c r="G141" s="174"/>
      <c r="H141" s="174"/>
      <c r="I141" s="174"/>
      <c r="J141" s="175"/>
    </row>
    <row r="142" spans="2:10" s="171" customFormat="1">
      <c r="B142" s="173"/>
      <c r="C142" s="173"/>
      <c r="D142" s="174"/>
      <c r="E142" s="174"/>
      <c r="F142" s="174"/>
      <c r="G142" s="174"/>
      <c r="H142" s="174"/>
      <c r="I142" s="174"/>
      <c r="J142" s="175"/>
    </row>
    <row r="143" spans="2:10" s="171" customFormat="1">
      <c r="B143" s="173"/>
      <c r="C143" s="173"/>
      <c r="D143" s="174"/>
      <c r="E143" s="174"/>
      <c r="F143" s="174"/>
      <c r="G143" s="174"/>
      <c r="H143" s="174"/>
      <c r="I143" s="174"/>
      <c r="J143" s="175"/>
    </row>
    <row r="144" spans="2:10" s="171" customFormat="1">
      <c r="B144" s="173"/>
      <c r="C144" s="173"/>
      <c r="D144" s="174"/>
      <c r="E144" s="174"/>
      <c r="F144" s="174"/>
      <c r="G144" s="174"/>
      <c r="H144" s="174"/>
      <c r="I144" s="174"/>
      <c r="J144" s="175"/>
    </row>
    <row r="145" spans="2:10" s="171" customFormat="1">
      <c r="B145" s="173"/>
      <c r="C145" s="173"/>
      <c r="D145" s="174"/>
      <c r="E145" s="174"/>
      <c r="F145" s="174"/>
      <c r="G145" s="174"/>
      <c r="H145" s="174"/>
      <c r="I145" s="174"/>
      <c r="J145" s="175"/>
    </row>
    <row r="146" spans="2:10" s="171" customFormat="1">
      <c r="B146" s="173"/>
      <c r="C146" s="173"/>
      <c r="D146" s="174"/>
      <c r="E146" s="174"/>
      <c r="F146" s="174"/>
      <c r="G146" s="174"/>
      <c r="H146" s="174"/>
      <c r="I146" s="174"/>
      <c r="J146" s="175"/>
    </row>
    <row r="147" spans="2:10" s="171" customFormat="1">
      <c r="B147" s="173"/>
      <c r="C147" s="173"/>
      <c r="D147" s="174"/>
      <c r="E147" s="174"/>
      <c r="F147" s="174"/>
      <c r="G147" s="174"/>
      <c r="H147" s="174"/>
      <c r="I147" s="174"/>
      <c r="J147" s="175"/>
    </row>
    <row r="148" spans="2:10" s="171" customFormat="1">
      <c r="B148" s="173"/>
      <c r="C148" s="173"/>
      <c r="D148" s="174"/>
      <c r="E148" s="174"/>
      <c r="F148" s="174"/>
      <c r="G148" s="174"/>
      <c r="H148" s="174"/>
      <c r="I148" s="174"/>
      <c r="J148" s="175"/>
    </row>
    <row r="149" spans="2:10" s="171" customFormat="1">
      <c r="B149" s="173"/>
      <c r="C149" s="173"/>
      <c r="D149" s="174"/>
      <c r="E149" s="174"/>
      <c r="F149" s="174"/>
      <c r="G149" s="174"/>
      <c r="H149" s="174"/>
      <c r="I149" s="174"/>
      <c r="J149" s="175"/>
    </row>
    <row r="150" spans="2:10" s="171" customFormat="1">
      <c r="B150" s="173"/>
      <c r="C150" s="173"/>
      <c r="D150" s="174"/>
      <c r="E150" s="174"/>
      <c r="F150" s="174"/>
      <c r="G150" s="174"/>
      <c r="H150" s="174"/>
      <c r="I150" s="174"/>
      <c r="J150" s="175"/>
    </row>
    <row r="151" spans="2:10" s="171" customFormat="1">
      <c r="B151" s="173"/>
      <c r="C151" s="173"/>
      <c r="D151" s="174"/>
      <c r="E151" s="174"/>
      <c r="F151" s="174"/>
      <c r="G151" s="174"/>
      <c r="H151" s="174"/>
      <c r="I151" s="174"/>
      <c r="J151" s="175"/>
    </row>
    <row r="152" spans="2:10" s="171" customFormat="1">
      <c r="B152" s="173"/>
      <c r="C152" s="173"/>
      <c r="D152" s="174"/>
      <c r="E152" s="174"/>
      <c r="F152" s="174"/>
      <c r="G152" s="174"/>
      <c r="H152" s="174"/>
      <c r="I152" s="174"/>
      <c r="J152" s="175"/>
    </row>
    <row r="153" spans="2:10" s="171" customFormat="1">
      <c r="B153" s="173"/>
      <c r="C153" s="173"/>
      <c r="D153" s="174"/>
      <c r="E153" s="174"/>
      <c r="F153" s="174"/>
      <c r="G153" s="174"/>
      <c r="H153" s="174"/>
      <c r="I153" s="174"/>
      <c r="J153" s="175"/>
    </row>
    <row r="154" spans="2:10" s="171" customFormat="1">
      <c r="B154" s="173"/>
      <c r="C154" s="173"/>
      <c r="D154" s="174"/>
      <c r="E154" s="174"/>
      <c r="F154" s="174"/>
      <c r="G154" s="174"/>
      <c r="H154" s="174"/>
      <c r="I154" s="174"/>
      <c r="J154" s="175"/>
    </row>
    <row r="155" spans="2:10" s="171" customFormat="1">
      <c r="B155" s="173"/>
      <c r="C155" s="173"/>
      <c r="D155" s="174"/>
      <c r="E155" s="174"/>
      <c r="F155" s="174"/>
      <c r="G155" s="174"/>
      <c r="H155" s="174"/>
      <c r="I155" s="174"/>
      <c r="J155" s="175"/>
    </row>
    <row r="156" spans="2:10" s="171" customFormat="1">
      <c r="B156" s="173"/>
      <c r="C156" s="173"/>
      <c r="D156" s="174"/>
      <c r="E156" s="174"/>
      <c r="F156" s="174"/>
      <c r="G156" s="174"/>
      <c r="H156" s="174"/>
      <c r="I156" s="174"/>
      <c r="J156" s="175"/>
    </row>
    <row r="157" spans="2:10" s="171" customFormat="1">
      <c r="B157" s="173"/>
      <c r="C157" s="173"/>
      <c r="D157" s="174"/>
      <c r="E157" s="174"/>
      <c r="F157" s="174"/>
      <c r="G157" s="174"/>
      <c r="H157" s="174"/>
      <c r="I157" s="174"/>
      <c r="J157" s="175"/>
    </row>
    <row r="158" spans="2:10" s="171" customFormat="1">
      <c r="B158" s="173"/>
      <c r="C158" s="173"/>
      <c r="D158" s="174"/>
      <c r="E158" s="174"/>
      <c r="F158" s="174"/>
      <c r="G158" s="174"/>
      <c r="H158" s="174"/>
      <c r="I158" s="174"/>
      <c r="J158" s="175"/>
    </row>
    <row r="159" spans="2:10" s="171" customFormat="1">
      <c r="B159" s="173"/>
      <c r="C159" s="173"/>
      <c r="D159" s="174"/>
      <c r="E159" s="174"/>
      <c r="F159" s="174"/>
      <c r="G159" s="174"/>
      <c r="H159" s="174"/>
      <c r="I159" s="174"/>
      <c r="J159" s="175"/>
    </row>
    <row r="160" spans="2:10" s="171" customFormat="1">
      <c r="B160" s="173"/>
      <c r="C160" s="173"/>
      <c r="D160" s="174"/>
      <c r="E160" s="174"/>
      <c r="F160" s="174"/>
      <c r="G160" s="174"/>
      <c r="H160" s="174"/>
      <c r="I160" s="174"/>
      <c r="J160" s="175"/>
    </row>
    <row r="161" spans="2:10" s="171" customFormat="1">
      <c r="B161" s="173"/>
      <c r="C161" s="173"/>
      <c r="D161" s="174"/>
      <c r="E161" s="174"/>
      <c r="F161" s="174"/>
      <c r="G161" s="174"/>
      <c r="H161" s="174"/>
      <c r="I161" s="174"/>
      <c r="J161" s="175"/>
    </row>
    <row r="162" spans="2:10" s="171" customFormat="1">
      <c r="B162" s="173"/>
      <c r="C162" s="173"/>
      <c r="D162" s="174"/>
      <c r="E162" s="174"/>
      <c r="F162" s="174"/>
      <c r="G162" s="174"/>
      <c r="H162" s="174"/>
      <c r="I162" s="174"/>
      <c r="J162" s="175"/>
    </row>
    <row r="163" spans="2:10" s="171" customFormat="1">
      <c r="B163" s="173"/>
      <c r="C163" s="173"/>
      <c r="D163" s="174"/>
      <c r="E163" s="174"/>
      <c r="F163" s="174"/>
      <c r="G163" s="174"/>
      <c r="H163" s="174"/>
      <c r="I163" s="174"/>
      <c r="J163" s="175"/>
    </row>
    <row r="164" spans="2:10" s="171" customFormat="1">
      <c r="B164" s="173"/>
      <c r="C164" s="173"/>
      <c r="D164" s="174"/>
      <c r="E164" s="174"/>
      <c r="F164" s="174"/>
      <c r="G164" s="174"/>
      <c r="H164" s="174"/>
      <c r="I164" s="174"/>
      <c r="J164" s="175"/>
    </row>
    <row r="165" spans="2:10" s="171" customFormat="1">
      <c r="B165" s="173"/>
      <c r="C165" s="173"/>
      <c r="D165" s="174"/>
      <c r="E165" s="174"/>
      <c r="F165" s="174"/>
      <c r="G165" s="174"/>
      <c r="H165" s="174"/>
      <c r="I165" s="174"/>
      <c r="J165" s="175"/>
    </row>
    <row r="166" spans="2:10" s="171" customFormat="1">
      <c r="B166" s="173"/>
      <c r="C166" s="173"/>
      <c r="D166" s="174"/>
      <c r="E166" s="174"/>
      <c r="F166" s="174"/>
      <c r="G166" s="174"/>
      <c r="H166" s="174"/>
      <c r="I166" s="174"/>
      <c r="J166" s="175"/>
    </row>
    <row r="167" spans="2:10" s="171" customFormat="1">
      <c r="B167" s="173"/>
      <c r="C167" s="173"/>
      <c r="D167" s="174"/>
      <c r="E167" s="174"/>
      <c r="F167" s="174"/>
      <c r="G167" s="174"/>
      <c r="H167" s="174"/>
      <c r="I167" s="174"/>
      <c r="J167" s="175"/>
    </row>
    <row r="168" spans="2:10" s="171" customFormat="1">
      <c r="B168" s="173"/>
      <c r="C168" s="173"/>
      <c r="D168" s="174"/>
      <c r="E168" s="174"/>
      <c r="F168" s="174"/>
      <c r="G168" s="174"/>
      <c r="H168" s="174"/>
      <c r="I168" s="174"/>
      <c r="J168" s="175"/>
    </row>
    <row r="169" spans="2:10" s="171" customFormat="1">
      <c r="B169" s="173"/>
      <c r="C169" s="173"/>
      <c r="D169" s="174"/>
      <c r="E169" s="174"/>
      <c r="F169" s="174"/>
      <c r="G169" s="174"/>
      <c r="H169" s="174"/>
      <c r="I169" s="174"/>
      <c r="J169" s="175"/>
    </row>
    <row r="170" spans="2:10" s="171" customFormat="1">
      <c r="B170" s="173"/>
      <c r="C170" s="173"/>
      <c r="D170" s="174"/>
      <c r="E170" s="174"/>
      <c r="F170" s="174"/>
      <c r="G170" s="174"/>
      <c r="H170" s="174"/>
      <c r="I170" s="174"/>
      <c r="J170" s="175"/>
    </row>
    <row r="171" spans="2:10" s="171" customFormat="1">
      <c r="B171" s="173"/>
      <c r="C171" s="173"/>
      <c r="D171" s="174"/>
      <c r="E171" s="174"/>
      <c r="F171" s="174"/>
      <c r="G171" s="174"/>
      <c r="H171" s="174"/>
      <c r="I171" s="174"/>
      <c r="J171" s="175"/>
    </row>
    <row r="172" spans="2:10" s="171" customFormat="1">
      <c r="B172" s="173"/>
      <c r="C172" s="173"/>
      <c r="D172" s="174"/>
      <c r="E172" s="174"/>
      <c r="F172" s="174"/>
      <c r="G172" s="174"/>
      <c r="H172" s="174"/>
      <c r="I172" s="174"/>
      <c r="J172" s="175"/>
    </row>
    <row r="173" spans="2:10" s="171" customFormat="1">
      <c r="B173" s="173"/>
      <c r="C173" s="173"/>
      <c r="D173" s="174"/>
      <c r="E173" s="174"/>
      <c r="F173" s="174"/>
      <c r="G173" s="174"/>
      <c r="H173" s="174"/>
      <c r="I173" s="174"/>
      <c r="J173" s="175"/>
    </row>
    <row r="174" spans="2:10" s="171" customFormat="1">
      <c r="B174" s="173"/>
      <c r="C174" s="173"/>
      <c r="D174" s="174"/>
      <c r="E174" s="174"/>
      <c r="F174" s="174"/>
      <c r="G174" s="174"/>
      <c r="H174" s="174"/>
      <c r="I174" s="174"/>
      <c r="J174" s="175"/>
    </row>
    <row r="175" spans="2:10" s="171" customFormat="1">
      <c r="B175" s="173"/>
      <c r="C175" s="173"/>
      <c r="D175" s="174"/>
      <c r="E175" s="174"/>
      <c r="F175" s="174"/>
      <c r="G175" s="174"/>
      <c r="H175" s="174"/>
      <c r="I175" s="174"/>
      <c r="J175" s="175"/>
    </row>
    <row r="176" spans="2:10" s="171" customFormat="1">
      <c r="B176" s="173"/>
      <c r="C176" s="173"/>
      <c r="D176" s="174"/>
      <c r="E176" s="174"/>
      <c r="F176" s="174"/>
      <c r="G176" s="174"/>
      <c r="H176" s="174"/>
      <c r="I176" s="174"/>
      <c r="J176" s="175"/>
    </row>
    <row r="177" spans="2:10" s="171" customFormat="1">
      <c r="B177" s="173"/>
      <c r="C177" s="173"/>
      <c r="D177" s="174"/>
      <c r="E177" s="174"/>
      <c r="F177" s="174"/>
      <c r="G177" s="174"/>
      <c r="H177" s="174"/>
      <c r="I177" s="174"/>
      <c r="J177" s="175"/>
    </row>
    <row r="178" spans="2:10" s="171" customFormat="1">
      <c r="B178" s="173"/>
      <c r="C178" s="173"/>
      <c r="D178" s="174"/>
      <c r="E178" s="174"/>
      <c r="F178" s="174"/>
      <c r="G178" s="174"/>
      <c r="H178" s="174"/>
      <c r="I178" s="174"/>
      <c r="J178" s="175"/>
    </row>
    <row r="179" spans="2:10" s="171" customFormat="1">
      <c r="B179" s="173"/>
      <c r="C179" s="173"/>
      <c r="D179" s="174"/>
      <c r="E179" s="174"/>
      <c r="F179" s="174"/>
      <c r="G179" s="174"/>
      <c r="H179" s="174"/>
      <c r="I179" s="174"/>
      <c r="J179" s="175"/>
    </row>
    <row r="180" spans="2:10" s="171" customFormat="1">
      <c r="B180" s="173"/>
      <c r="C180" s="173"/>
      <c r="D180" s="174"/>
      <c r="E180" s="174"/>
      <c r="F180" s="174"/>
      <c r="G180" s="174"/>
      <c r="H180" s="174"/>
      <c r="I180" s="174"/>
      <c r="J180" s="175"/>
    </row>
    <row r="181" spans="2:10" s="171" customFormat="1">
      <c r="B181" s="173"/>
      <c r="C181" s="173"/>
      <c r="D181" s="174"/>
      <c r="E181" s="174"/>
      <c r="F181" s="174"/>
      <c r="G181" s="174"/>
      <c r="H181" s="174"/>
      <c r="I181" s="174"/>
      <c r="J181" s="175"/>
    </row>
    <row r="182" spans="2:10" s="171" customFormat="1">
      <c r="B182" s="173"/>
      <c r="C182" s="173"/>
      <c r="D182" s="174"/>
      <c r="E182" s="174"/>
      <c r="F182" s="174"/>
      <c r="G182" s="174"/>
      <c r="H182" s="174"/>
      <c r="I182" s="174"/>
      <c r="J182" s="175"/>
    </row>
    <row r="183" spans="2:10" s="171" customFormat="1">
      <c r="B183" s="173"/>
      <c r="C183" s="173"/>
      <c r="D183" s="174"/>
      <c r="E183" s="174"/>
      <c r="F183" s="174"/>
      <c r="G183" s="174"/>
      <c r="H183" s="174"/>
      <c r="I183" s="174"/>
      <c r="J183" s="175"/>
    </row>
    <row r="184" spans="2:10" s="171" customFormat="1">
      <c r="B184" s="173"/>
      <c r="C184" s="173"/>
      <c r="D184" s="174"/>
      <c r="E184" s="174"/>
      <c r="F184" s="174"/>
      <c r="G184" s="174"/>
      <c r="H184" s="174"/>
      <c r="I184" s="174"/>
      <c r="J184" s="175"/>
    </row>
    <row r="185" spans="2:10" s="171" customFormat="1">
      <c r="B185" s="173"/>
      <c r="C185" s="173"/>
      <c r="D185" s="174"/>
      <c r="E185" s="174"/>
      <c r="F185" s="174"/>
      <c r="G185" s="174"/>
      <c r="H185" s="174"/>
      <c r="I185" s="174"/>
      <c r="J185" s="175"/>
    </row>
    <row r="186" spans="2:10" s="171" customFormat="1">
      <c r="B186" s="173"/>
      <c r="C186" s="173"/>
      <c r="D186" s="174"/>
      <c r="E186" s="174"/>
      <c r="F186" s="174"/>
      <c r="G186" s="174"/>
      <c r="H186" s="174"/>
      <c r="I186" s="174"/>
      <c r="J186" s="175"/>
    </row>
    <row r="187" spans="2:10" s="171" customFormat="1">
      <c r="B187" s="173"/>
      <c r="C187" s="173"/>
      <c r="D187" s="174"/>
      <c r="E187" s="174"/>
      <c r="F187" s="174"/>
      <c r="G187" s="174"/>
      <c r="H187" s="174"/>
      <c r="I187" s="174"/>
      <c r="J187" s="175"/>
    </row>
    <row r="188" spans="2:10" s="171" customFormat="1">
      <c r="B188" s="173"/>
      <c r="C188" s="173"/>
      <c r="D188" s="174"/>
      <c r="E188" s="174"/>
      <c r="F188" s="174"/>
      <c r="G188" s="174"/>
      <c r="H188" s="174"/>
      <c r="I188" s="174"/>
      <c r="J188" s="175"/>
    </row>
    <row r="189" spans="2:10" s="171" customFormat="1">
      <c r="B189" s="173"/>
      <c r="C189" s="173"/>
      <c r="D189" s="174"/>
      <c r="E189" s="174"/>
      <c r="F189" s="174"/>
      <c r="G189" s="174"/>
      <c r="H189" s="174"/>
      <c r="I189" s="174"/>
      <c r="J189" s="175"/>
    </row>
    <row r="190" spans="2:10" s="171" customFormat="1">
      <c r="B190" s="173"/>
      <c r="C190" s="173"/>
      <c r="D190" s="174"/>
      <c r="E190" s="174"/>
      <c r="F190" s="174"/>
      <c r="G190" s="174"/>
      <c r="H190" s="174"/>
      <c r="I190" s="174"/>
      <c r="J190" s="175"/>
    </row>
    <row r="191" spans="2:10" s="171" customFormat="1">
      <c r="B191" s="173"/>
      <c r="C191" s="173"/>
      <c r="D191" s="174"/>
      <c r="E191" s="174"/>
      <c r="F191" s="174"/>
      <c r="G191" s="174"/>
      <c r="H191" s="174"/>
      <c r="I191" s="174"/>
      <c r="J191" s="175"/>
    </row>
    <row r="192" spans="2:10" s="171" customFormat="1">
      <c r="B192" s="173"/>
      <c r="C192" s="173"/>
      <c r="D192" s="174"/>
      <c r="E192" s="174"/>
      <c r="F192" s="174"/>
      <c r="G192" s="174"/>
      <c r="H192" s="174"/>
      <c r="I192" s="174"/>
      <c r="J192" s="175"/>
    </row>
    <row r="193" spans="2:10" s="171" customFormat="1">
      <c r="B193" s="173"/>
      <c r="C193" s="173"/>
      <c r="D193" s="174"/>
      <c r="E193" s="174"/>
      <c r="F193" s="174"/>
      <c r="G193" s="174"/>
      <c r="H193" s="174"/>
      <c r="I193" s="174"/>
      <c r="J193" s="175"/>
    </row>
    <row r="194" spans="2:10" s="171" customFormat="1">
      <c r="B194" s="173"/>
      <c r="C194" s="173"/>
      <c r="D194" s="174"/>
      <c r="E194" s="174"/>
      <c r="F194" s="174"/>
      <c r="G194" s="174"/>
      <c r="H194" s="174"/>
      <c r="I194" s="174"/>
      <c r="J194" s="175"/>
    </row>
    <row r="195" spans="2:10" s="171" customFormat="1">
      <c r="B195" s="173"/>
      <c r="C195" s="173"/>
      <c r="D195" s="174"/>
      <c r="E195" s="174"/>
      <c r="F195" s="174"/>
      <c r="G195" s="174"/>
      <c r="H195" s="174"/>
      <c r="I195" s="174"/>
      <c r="J195" s="175"/>
    </row>
    <row r="196" spans="2:10" s="171" customFormat="1">
      <c r="B196" s="173"/>
      <c r="C196" s="173"/>
      <c r="D196" s="174"/>
      <c r="E196" s="174"/>
      <c r="F196" s="174"/>
      <c r="G196" s="174"/>
      <c r="H196" s="174"/>
      <c r="I196" s="174"/>
      <c r="J196" s="175"/>
    </row>
    <row r="197" spans="2:10" s="171" customFormat="1">
      <c r="B197" s="173"/>
      <c r="C197" s="173"/>
      <c r="D197" s="174"/>
      <c r="E197" s="174"/>
      <c r="F197" s="174"/>
      <c r="G197" s="174"/>
      <c r="H197" s="174"/>
      <c r="I197" s="174"/>
      <c r="J197" s="175"/>
    </row>
    <row r="198" spans="2:10" s="171" customFormat="1">
      <c r="B198" s="173"/>
      <c r="C198" s="173"/>
      <c r="D198" s="174"/>
      <c r="E198" s="174"/>
      <c r="F198" s="174"/>
      <c r="G198" s="174"/>
      <c r="H198" s="174"/>
      <c r="I198" s="174"/>
      <c r="J198" s="175"/>
    </row>
    <row r="199" spans="2:10" s="171" customFormat="1">
      <c r="B199" s="173"/>
      <c r="C199" s="173"/>
      <c r="D199" s="174"/>
      <c r="E199" s="174"/>
      <c r="F199" s="174"/>
      <c r="G199" s="174"/>
      <c r="H199" s="174"/>
      <c r="I199" s="174"/>
      <c r="J199" s="175"/>
    </row>
    <row r="200" spans="2:10" s="171" customFormat="1">
      <c r="B200" s="173"/>
      <c r="C200" s="173"/>
      <c r="D200" s="174"/>
      <c r="E200" s="174"/>
      <c r="F200" s="174"/>
      <c r="G200" s="174"/>
      <c r="H200" s="174"/>
      <c r="I200" s="174"/>
      <c r="J200" s="175"/>
    </row>
    <row r="201" spans="2:10" s="171" customFormat="1">
      <c r="B201" s="173"/>
      <c r="C201" s="173"/>
      <c r="D201" s="174"/>
      <c r="E201" s="174"/>
      <c r="F201" s="174"/>
      <c r="G201" s="174"/>
      <c r="H201" s="174"/>
      <c r="I201" s="174"/>
      <c r="J201" s="175"/>
    </row>
    <row r="202" spans="2:10" s="171" customFormat="1">
      <c r="B202" s="173"/>
      <c r="C202" s="173"/>
      <c r="D202" s="174"/>
      <c r="E202" s="174"/>
      <c r="F202" s="174"/>
      <c r="G202" s="174"/>
      <c r="H202" s="174"/>
      <c r="I202" s="174"/>
      <c r="J202" s="175"/>
    </row>
    <row r="203" spans="2:10" s="171" customFormat="1">
      <c r="B203" s="173"/>
      <c r="C203" s="173"/>
      <c r="D203" s="174"/>
      <c r="E203" s="174"/>
      <c r="F203" s="174"/>
      <c r="G203" s="174"/>
      <c r="H203" s="174"/>
      <c r="I203" s="174"/>
      <c r="J203" s="175"/>
    </row>
    <row r="204" spans="2:10" s="171" customFormat="1">
      <c r="B204" s="173"/>
      <c r="C204" s="173"/>
      <c r="D204" s="174"/>
      <c r="E204" s="174"/>
      <c r="F204" s="174"/>
      <c r="G204" s="174"/>
      <c r="H204" s="174"/>
      <c r="I204" s="174"/>
      <c r="J204" s="175"/>
    </row>
    <row r="205" spans="2:10" s="171" customFormat="1">
      <c r="B205" s="173"/>
      <c r="C205" s="173"/>
      <c r="D205" s="174"/>
      <c r="E205" s="174"/>
      <c r="F205" s="174"/>
      <c r="G205" s="174"/>
      <c r="H205" s="174"/>
      <c r="I205" s="174"/>
      <c r="J205" s="175"/>
    </row>
    <row r="206" spans="2:10" s="171" customFormat="1">
      <c r="B206" s="173"/>
      <c r="C206" s="173"/>
      <c r="D206" s="174"/>
      <c r="E206" s="174"/>
      <c r="F206" s="174"/>
      <c r="G206" s="174"/>
      <c r="H206" s="174"/>
      <c r="I206" s="174"/>
      <c r="J206" s="175"/>
    </row>
    <row r="207" spans="2:10" s="171" customFormat="1">
      <c r="B207" s="173"/>
      <c r="C207" s="173"/>
      <c r="D207" s="174"/>
      <c r="E207" s="174"/>
      <c r="F207" s="174"/>
      <c r="G207" s="174"/>
      <c r="H207" s="174"/>
      <c r="I207" s="174"/>
      <c r="J207" s="175"/>
    </row>
    <row r="208" spans="2:10" s="171" customFormat="1">
      <c r="B208" s="173"/>
      <c r="C208" s="173"/>
      <c r="D208" s="174"/>
      <c r="E208" s="174"/>
      <c r="F208" s="174"/>
      <c r="G208" s="174"/>
      <c r="H208" s="174"/>
      <c r="I208" s="174"/>
      <c r="J208" s="175"/>
    </row>
    <row r="209" spans="2:10" s="171" customFormat="1">
      <c r="B209" s="173"/>
      <c r="C209" s="173"/>
      <c r="D209" s="174"/>
      <c r="E209" s="174"/>
      <c r="F209" s="174"/>
      <c r="G209" s="174"/>
      <c r="H209" s="174"/>
      <c r="I209" s="174"/>
      <c r="J209" s="175"/>
    </row>
    <row r="210" spans="2:10" s="171" customFormat="1">
      <c r="B210" s="173"/>
      <c r="C210" s="173"/>
      <c r="D210" s="174"/>
      <c r="E210" s="174"/>
      <c r="F210" s="174"/>
      <c r="G210" s="174"/>
      <c r="H210" s="174"/>
      <c r="I210" s="174"/>
      <c r="J210" s="175"/>
    </row>
    <row r="211" spans="2:10" s="171" customFormat="1">
      <c r="B211" s="173"/>
      <c r="C211" s="173"/>
      <c r="D211" s="174"/>
      <c r="E211" s="174"/>
      <c r="F211" s="174"/>
      <c r="G211" s="174"/>
      <c r="H211" s="174"/>
      <c r="I211" s="174"/>
      <c r="J211" s="175"/>
    </row>
    <row r="212" spans="2:10" s="171" customFormat="1">
      <c r="B212" s="173"/>
      <c r="C212" s="173"/>
      <c r="D212" s="174"/>
      <c r="E212" s="174"/>
      <c r="F212" s="174"/>
      <c r="G212" s="174"/>
      <c r="H212" s="174"/>
      <c r="I212" s="174"/>
      <c r="J212" s="175"/>
    </row>
    <row r="213" spans="2:10" s="171" customFormat="1">
      <c r="B213" s="173"/>
      <c r="C213" s="173"/>
      <c r="D213" s="174"/>
      <c r="E213" s="174"/>
      <c r="F213" s="174"/>
      <c r="G213" s="174"/>
      <c r="H213" s="174"/>
      <c r="I213" s="174"/>
      <c r="J213" s="175"/>
    </row>
    <row r="214" spans="2:10" s="171" customFormat="1">
      <c r="B214" s="173"/>
      <c r="C214" s="173"/>
      <c r="D214" s="174"/>
      <c r="E214" s="174"/>
      <c r="F214" s="174"/>
      <c r="G214" s="174"/>
      <c r="H214" s="174"/>
      <c r="I214" s="174"/>
      <c r="J214" s="175"/>
    </row>
    <row r="215" spans="2:10" s="171" customFormat="1">
      <c r="B215" s="173"/>
      <c r="C215" s="173"/>
      <c r="D215" s="174"/>
      <c r="E215" s="174"/>
      <c r="F215" s="174"/>
      <c r="G215" s="174"/>
      <c r="H215" s="174"/>
      <c r="I215" s="174"/>
      <c r="J215" s="175"/>
    </row>
    <row r="216" spans="2:10" s="171" customFormat="1">
      <c r="B216" s="173"/>
      <c r="C216" s="173"/>
      <c r="D216" s="174"/>
      <c r="E216" s="174"/>
      <c r="F216" s="174"/>
      <c r="G216" s="174"/>
      <c r="H216" s="174"/>
      <c r="I216" s="174"/>
      <c r="J216" s="175"/>
    </row>
    <row r="217" spans="2:10" s="171" customFormat="1">
      <c r="B217" s="173"/>
      <c r="C217" s="173"/>
      <c r="D217" s="174"/>
      <c r="E217" s="174"/>
      <c r="F217" s="174"/>
      <c r="G217" s="174"/>
      <c r="H217" s="174"/>
      <c r="I217" s="174"/>
      <c r="J217" s="175"/>
    </row>
    <row r="218" spans="2:10" s="171" customFormat="1">
      <c r="B218" s="173"/>
      <c r="C218" s="173"/>
      <c r="D218" s="174"/>
      <c r="E218" s="174"/>
      <c r="F218" s="174"/>
      <c r="G218" s="174"/>
      <c r="H218" s="174"/>
      <c r="I218" s="174"/>
      <c r="J218" s="175"/>
    </row>
    <row r="219" spans="2:10" s="171" customFormat="1">
      <c r="B219" s="173"/>
      <c r="C219" s="173"/>
      <c r="D219" s="174"/>
      <c r="E219" s="174"/>
      <c r="F219" s="174"/>
      <c r="G219" s="174"/>
      <c r="H219" s="174"/>
      <c r="I219" s="174"/>
      <c r="J219" s="175"/>
    </row>
    <row r="220" spans="2:10" s="171" customFormat="1">
      <c r="B220" s="173"/>
      <c r="C220" s="173"/>
      <c r="D220" s="174"/>
      <c r="E220" s="174"/>
      <c r="F220" s="174"/>
      <c r="G220" s="174"/>
      <c r="H220" s="174"/>
      <c r="I220" s="174"/>
      <c r="J220" s="175"/>
    </row>
    <row r="221" spans="2:10" s="171" customFormat="1">
      <c r="B221" s="173"/>
      <c r="C221" s="173"/>
      <c r="D221" s="174"/>
      <c r="E221" s="174"/>
      <c r="F221" s="174"/>
      <c r="G221" s="174"/>
      <c r="H221" s="174"/>
      <c r="I221" s="174"/>
      <c r="J221" s="175"/>
    </row>
    <row r="222" spans="2:10" s="171" customFormat="1">
      <c r="B222" s="173"/>
      <c r="C222" s="173"/>
      <c r="D222" s="174"/>
      <c r="E222" s="174"/>
      <c r="F222" s="174"/>
      <c r="G222" s="174"/>
      <c r="H222" s="174"/>
      <c r="I222" s="174"/>
      <c r="J222" s="175"/>
    </row>
    <row r="223" spans="2:10" s="171" customFormat="1">
      <c r="B223" s="173"/>
      <c r="C223" s="173"/>
      <c r="D223" s="174"/>
      <c r="E223" s="174"/>
      <c r="F223" s="174"/>
      <c r="G223" s="174"/>
      <c r="H223" s="174"/>
      <c r="I223" s="174"/>
      <c r="J223" s="175"/>
    </row>
    <row r="224" spans="2:10" s="171" customFormat="1">
      <c r="B224" s="173"/>
      <c r="C224" s="173"/>
      <c r="D224" s="174"/>
      <c r="E224" s="174"/>
      <c r="F224" s="174"/>
      <c r="G224" s="174"/>
      <c r="H224" s="174"/>
      <c r="I224" s="174"/>
      <c r="J224" s="175"/>
    </row>
    <row r="225" spans="2:10" s="171" customFormat="1">
      <c r="B225" s="173"/>
      <c r="C225" s="173"/>
      <c r="D225" s="174"/>
      <c r="E225" s="174"/>
      <c r="F225" s="174"/>
      <c r="G225" s="174"/>
      <c r="H225" s="174"/>
      <c r="I225" s="174"/>
      <c r="J225" s="175"/>
    </row>
    <row r="226" spans="2:10" s="171" customFormat="1">
      <c r="B226" s="173"/>
      <c r="C226" s="173"/>
      <c r="D226" s="174"/>
      <c r="E226" s="174"/>
      <c r="F226" s="174"/>
      <c r="G226" s="174"/>
      <c r="H226" s="174"/>
      <c r="I226" s="174"/>
      <c r="J226" s="175"/>
    </row>
    <row r="227" spans="2:10" s="171" customFormat="1">
      <c r="B227" s="173"/>
      <c r="C227" s="173"/>
      <c r="D227" s="174"/>
      <c r="E227" s="174"/>
      <c r="F227" s="174"/>
      <c r="G227" s="174"/>
      <c r="H227" s="174"/>
      <c r="I227" s="174"/>
      <c r="J227" s="175"/>
    </row>
    <row r="228" spans="2:10" s="171" customFormat="1">
      <c r="B228" s="173"/>
      <c r="C228" s="173"/>
      <c r="D228" s="174"/>
      <c r="E228" s="174"/>
      <c r="F228" s="174"/>
      <c r="G228" s="174"/>
      <c r="H228" s="174"/>
      <c r="I228" s="174"/>
      <c r="J228" s="175"/>
    </row>
    <row r="229" spans="2:10" s="171" customFormat="1">
      <c r="B229" s="173"/>
      <c r="C229" s="173"/>
      <c r="D229" s="174"/>
      <c r="E229" s="174"/>
      <c r="F229" s="174"/>
      <c r="G229" s="174"/>
      <c r="H229" s="174"/>
      <c r="I229" s="174"/>
      <c r="J229" s="175"/>
    </row>
    <row r="230" spans="2:10" s="171" customFormat="1">
      <c r="B230" s="173"/>
      <c r="C230" s="173"/>
      <c r="D230" s="174"/>
      <c r="E230" s="174"/>
      <c r="F230" s="174"/>
      <c r="G230" s="174"/>
      <c r="H230" s="174"/>
      <c r="I230" s="174"/>
      <c r="J230" s="175"/>
    </row>
    <row r="231" spans="2:10" s="171" customFormat="1">
      <c r="B231" s="173"/>
      <c r="C231" s="173"/>
      <c r="D231" s="174"/>
      <c r="E231" s="174"/>
      <c r="F231" s="174"/>
      <c r="G231" s="174"/>
      <c r="H231" s="174"/>
      <c r="I231" s="174"/>
      <c r="J231" s="175"/>
    </row>
    <row r="232" spans="2:10" s="171" customFormat="1">
      <c r="B232" s="173"/>
      <c r="C232" s="173"/>
      <c r="D232" s="174"/>
      <c r="E232" s="174"/>
      <c r="F232" s="174"/>
      <c r="G232" s="174"/>
      <c r="H232" s="174"/>
      <c r="I232" s="174"/>
      <c r="J232" s="175"/>
    </row>
    <row r="233" spans="2:10" s="171" customFormat="1">
      <c r="B233" s="173"/>
      <c r="C233" s="173"/>
      <c r="D233" s="174"/>
      <c r="E233" s="174"/>
      <c r="F233" s="174"/>
      <c r="G233" s="174"/>
      <c r="H233" s="174"/>
      <c r="I233" s="174"/>
      <c r="J233" s="175"/>
    </row>
    <row r="234" spans="2:10" s="171" customFormat="1">
      <c r="B234" s="173"/>
      <c r="C234" s="173"/>
      <c r="D234" s="174"/>
      <c r="E234" s="174"/>
      <c r="F234" s="174"/>
      <c r="G234" s="174"/>
      <c r="H234" s="174"/>
      <c r="I234" s="174"/>
      <c r="J234" s="175"/>
    </row>
    <row r="235" spans="2:10" s="171" customFormat="1">
      <c r="B235" s="173"/>
      <c r="C235" s="173"/>
      <c r="D235" s="174"/>
      <c r="E235" s="174"/>
      <c r="F235" s="174"/>
      <c r="G235" s="174"/>
      <c r="H235" s="174"/>
      <c r="I235" s="174"/>
      <c r="J235" s="175"/>
    </row>
    <row r="236" spans="2:10" s="171" customFormat="1">
      <c r="B236" s="173"/>
      <c r="C236" s="173"/>
      <c r="D236" s="174"/>
      <c r="E236" s="174"/>
      <c r="F236" s="174"/>
      <c r="G236" s="174"/>
      <c r="H236" s="174"/>
      <c r="I236" s="174"/>
      <c r="J236" s="175"/>
    </row>
    <row r="237" spans="2:10" s="171" customFormat="1">
      <c r="B237" s="173"/>
      <c r="C237" s="173"/>
      <c r="D237" s="174"/>
      <c r="E237" s="174"/>
      <c r="F237" s="174"/>
      <c r="G237" s="174"/>
      <c r="H237" s="174"/>
      <c r="I237" s="174"/>
      <c r="J237" s="175"/>
    </row>
    <row r="238" spans="2:10" s="171" customFormat="1">
      <c r="B238" s="173"/>
      <c r="C238" s="173"/>
      <c r="D238" s="174"/>
      <c r="E238" s="174"/>
      <c r="F238" s="174"/>
      <c r="G238" s="174"/>
      <c r="H238" s="174"/>
      <c r="I238" s="174"/>
      <c r="J238" s="175"/>
    </row>
    <row r="239" spans="2:10" s="171" customFormat="1">
      <c r="B239" s="173"/>
      <c r="C239" s="173"/>
      <c r="D239" s="174"/>
      <c r="E239" s="174"/>
      <c r="F239" s="174"/>
      <c r="G239" s="174"/>
      <c r="H239" s="174"/>
      <c r="I239" s="174"/>
      <c r="J239" s="175"/>
    </row>
    <row r="240" spans="2:10" s="171" customFormat="1">
      <c r="B240" s="173"/>
      <c r="C240" s="173"/>
      <c r="D240" s="174"/>
      <c r="E240" s="174"/>
      <c r="F240" s="174"/>
      <c r="G240" s="174"/>
      <c r="H240" s="174"/>
      <c r="I240" s="174"/>
      <c r="J240" s="175"/>
    </row>
    <row r="241" spans="2:10" s="171" customFormat="1">
      <c r="B241" s="173"/>
      <c r="C241" s="173"/>
      <c r="D241" s="174"/>
      <c r="E241" s="174"/>
      <c r="F241" s="174"/>
      <c r="G241" s="174"/>
      <c r="H241" s="174"/>
      <c r="I241" s="174"/>
      <c r="J241" s="175"/>
    </row>
    <row r="242" spans="2:10" s="171" customFormat="1">
      <c r="B242" s="173"/>
      <c r="C242" s="173"/>
      <c r="D242" s="174"/>
      <c r="E242" s="174"/>
      <c r="F242" s="174"/>
      <c r="G242" s="174"/>
      <c r="H242" s="174"/>
      <c r="I242" s="174"/>
      <c r="J242" s="175"/>
    </row>
    <row r="243" spans="2:10" s="171" customFormat="1">
      <c r="B243" s="173"/>
      <c r="C243" s="173"/>
      <c r="D243" s="174"/>
      <c r="E243" s="174"/>
      <c r="F243" s="174"/>
      <c r="G243" s="174"/>
      <c r="H243" s="174"/>
      <c r="I243" s="174"/>
      <c r="J243" s="175"/>
    </row>
    <row r="244" spans="2:10" s="171" customFormat="1">
      <c r="B244" s="173"/>
      <c r="C244" s="173"/>
      <c r="D244" s="174"/>
      <c r="E244" s="174"/>
      <c r="F244" s="174"/>
      <c r="G244" s="174"/>
      <c r="H244" s="174"/>
      <c r="I244" s="174"/>
      <c r="J244" s="175"/>
    </row>
    <row r="245" spans="2:10" s="171" customFormat="1">
      <c r="B245" s="173"/>
      <c r="C245" s="173"/>
      <c r="D245" s="174"/>
      <c r="E245" s="174"/>
      <c r="F245" s="174"/>
      <c r="G245" s="174"/>
      <c r="H245" s="174"/>
      <c r="I245" s="174"/>
      <c r="J245" s="175"/>
    </row>
    <row r="246" spans="2:10" s="171" customFormat="1">
      <c r="B246" s="173"/>
      <c r="C246" s="173"/>
      <c r="D246" s="174"/>
      <c r="E246" s="174"/>
      <c r="F246" s="174"/>
      <c r="G246" s="174"/>
      <c r="H246" s="174"/>
      <c r="I246" s="174"/>
      <c r="J246" s="175"/>
    </row>
    <row r="247" spans="2:10" s="171" customFormat="1">
      <c r="B247" s="173"/>
      <c r="C247" s="173"/>
      <c r="D247" s="174"/>
      <c r="E247" s="174"/>
      <c r="F247" s="174"/>
      <c r="G247" s="174"/>
      <c r="H247" s="174"/>
      <c r="I247" s="174"/>
      <c r="J247" s="175"/>
    </row>
    <row r="248" spans="2:10" s="171" customFormat="1">
      <c r="B248" s="173"/>
      <c r="C248" s="173"/>
      <c r="D248" s="174"/>
      <c r="E248" s="174"/>
      <c r="F248" s="174"/>
      <c r="G248" s="174"/>
      <c r="H248" s="174"/>
      <c r="I248" s="174"/>
      <c r="J248" s="175"/>
    </row>
    <row r="249" spans="2:10" s="171" customFormat="1">
      <c r="B249" s="173"/>
      <c r="C249" s="173"/>
      <c r="D249" s="174"/>
      <c r="E249" s="174"/>
      <c r="F249" s="174"/>
      <c r="G249" s="174"/>
      <c r="H249" s="174"/>
      <c r="I249" s="174"/>
      <c r="J249" s="175"/>
    </row>
    <row r="250" spans="2:10" s="171" customFormat="1">
      <c r="B250" s="173"/>
      <c r="C250" s="173"/>
      <c r="D250" s="174"/>
      <c r="E250" s="174"/>
      <c r="F250" s="174"/>
      <c r="G250" s="174"/>
      <c r="H250" s="174"/>
      <c r="I250" s="174"/>
      <c r="J250" s="175"/>
    </row>
    <row r="251" spans="2:10" s="171" customFormat="1">
      <c r="B251" s="173"/>
      <c r="C251" s="173"/>
      <c r="D251" s="174"/>
      <c r="E251" s="174"/>
      <c r="F251" s="174"/>
      <c r="G251" s="174"/>
      <c r="H251" s="174"/>
      <c r="I251" s="174"/>
      <c r="J251" s="175"/>
    </row>
    <row r="252" spans="2:10" s="171" customFormat="1">
      <c r="B252" s="173"/>
      <c r="C252" s="173"/>
      <c r="D252" s="174"/>
      <c r="E252" s="174"/>
      <c r="F252" s="174"/>
      <c r="G252" s="174"/>
      <c r="H252" s="174"/>
      <c r="I252" s="174"/>
      <c r="J252" s="175"/>
    </row>
    <row r="253" spans="2:10" s="171" customFormat="1">
      <c r="B253" s="173"/>
      <c r="C253" s="173"/>
      <c r="D253" s="174"/>
      <c r="E253" s="174"/>
      <c r="F253" s="174"/>
      <c r="G253" s="174"/>
      <c r="H253" s="174"/>
      <c r="I253" s="174"/>
      <c r="J253" s="175"/>
    </row>
    <row r="254" spans="2:10" s="171" customFormat="1">
      <c r="B254" s="173"/>
      <c r="C254" s="173"/>
      <c r="D254" s="174"/>
      <c r="E254" s="174"/>
      <c r="F254" s="174"/>
      <c r="G254" s="174"/>
      <c r="H254" s="174"/>
      <c r="I254" s="174"/>
      <c r="J254" s="175"/>
    </row>
    <row r="255" spans="2:10" s="171" customFormat="1">
      <c r="B255" s="173"/>
      <c r="C255" s="173"/>
      <c r="D255" s="174"/>
      <c r="E255" s="174"/>
      <c r="F255" s="174"/>
      <c r="G255" s="174"/>
      <c r="H255" s="174"/>
      <c r="I255" s="174"/>
      <c r="J255" s="175"/>
    </row>
    <row r="256" spans="2:10" s="171" customFormat="1">
      <c r="B256" s="173"/>
      <c r="C256" s="173"/>
      <c r="D256" s="174"/>
      <c r="E256" s="174"/>
      <c r="F256" s="174"/>
      <c r="G256" s="174"/>
      <c r="H256" s="174"/>
      <c r="I256" s="174"/>
      <c r="J256" s="175"/>
    </row>
    <row r="257" spans="2:10" s="171" customFormat="1">
      <c r="B257" s="173"/>
      <c r="C257" s="173"/>
      <c r="D257" s="174"/>
      <c r="E257" s="174"/>
      <c r="F257" s="174"/>
      <c r="G257" s="174"/>
      <c r="H257" s="174"/>
      <c r="I257" s="174"/>
      <c r="J257" s="175"/>
    </row>
    <row r="258" spans="2:10" s="171" customFormat="1">
      <c r="B258" s="173"/>
      <c r="C258" s="173"/>
      <c r="D258" s="174"/>
      <c r="E258" s="174"/>
      <c r="F258" s="174"/>
      <c r="G258" s="174"/>
      <c r="H258" s="174"/>
      <c r="I258" s="174"/>
      <c r="J258" s="175"/>
    </row>
    <row r="259" spans="2:10" s="171" customFormat="1">
      <c r="B259" s="173"/>
      <c r="C259" s="173"/>
      <c r="D259" s="174"/>
      <c r="E259" s="174"/>
      <c r="F259" s="174"/>
      <c r="G259" s="174"/>
      <c r="H259" s="174"/>
      <c r="I259" s="174"/>
      <c r="J259" s="175"/>
    </row>
    <row r="260" spans="2:10" s="171" customFormat="1">
      <c r="B260" s="173"/>
      <c r="C260" s="173"/>
      <c r="D260" s="174"/>
      <c r="E260" s="174"/>
      <c r="F260" s="174"/>
      <c r="G260" s="174"/>
      <c r="H260" s="174"/>
      <c r="I260" s="174"/>
      <c r="J260" s="175"/>
    </row>
    <row r="261" spans="2:10" s="171" customFormat="1">
      <c r="B261" s="173"/>
      <c r="C261" s="173"/>
      <c r="D261" s="174"/>
      <c r="E261" s="174"/>
      <c r="F261" s="174"/>
      <c r="G261" s="174"/>
      <c r="H261" s="174"/>
      <c r="I261" s="174"/>
      <c r="J261" s="175"/>
    </row>
    <row r="262" spans="2:10" s="171" customFormat="1">
      <c r="B262" s="173"/>
      <c r="C262" s="173"/>
      <c r="D262" s="174"/>
      <c r="E262" s="174"/>
      <c r="F262" s="174"/>
      <c r="G262" s="174"/>
      <c r="H262" s="174"/>
      <c r="I262" s="174"/>
      <c r="J262" s="175"/>
    </row>
    <row r="263" spans="2:10" s="171" customFormat="1">
      <c r="B263" s="173"/>
      <c r="C263" s="173"/>
      <c r="D263" s="174"/>
      <c r="E263" s="174"/>
      <c r="F263" s="174"/>
      <c r="G263" s="174"/>
      <c r="H263" s="174"/>
      <c r="I263" s="174"/>
      <c r="J263" s="175"/>
    </row>
    <row r="264" spans="2:10" s="171" customFormat="1">
      <c r="B264" s="173"/>
      <c r="C264" s="173"/>
      <c r="D264" s="174"/>
      <c r="E264" s="174"/>
      <c r="F264" s="174"/>
      <c r="G264" s="174"/>
      <c r="H264" s="174"/>
      <c r="I264" s="174"/>
      <c r="J264" s="175"/>
    </row>
    <row r="265" spans="2:10" s="171" customFormat="1">
      <c r="B265" s="173"/>
      <c r="C265" s="173"/>
      <c r="D265" s="174"/>
      <c r="E265" s="174"/>
      <c r="F265" s="174"/>
      <c r="G265" s="174"/>
      <c r="H265" s="174"/>
      <c r="I265" s="174"/>
      <c r="J265" s="175"/>
    </row>
    <row r="266" spans="2:10" s="171" customFormat="1">
      <c r="B266" s="173"/>
      <c r="C266" s="173"/>
      <c r="D266" s="174"/>
      <c r="E266" s="174"/>
      <c r="F266" s="174"/>
      <c r="G266" s="174"/>
      <c r="H266" s="174"/>
      <c r="I266" s="174"/>
      <c r="J266" s="175"/>
    </row>
    <row r="267" spans="2:10" s="171" customFormat="1">
      <c r="B267" s="173"/>
      <c r="C267" s="173"/>
      <c r="D267" s="174"/>
      <c r="E267" s="174"/>
      <c r="F267" s="174"/>
      <c r="G267" s="174"/>
      <c r="H267" s="174"/>
      <c r="I267" s="174"/>
      <c r="J267" s="175"/>
    </row>
    <row r="268" spans="2:10" s="171" customFormat="1">
      <c r="B268" s="173"/>
      <c r="C268" s="173"/>
      <c r="D268" s="174"/>
      <c r="E268" s="174"/>
      <c r="F268" s="174"/>
      <c r="G268" s="174"/>
      <c r="H268" s="174"/>
      <c r="I268" s="174"/>
      <c r="J268" s="175"/>
    </row>
    <row r="269" spans="2:10" s="171" customFormat="1">
      <c r="B269" s="173"/>
      <c r="C269" s="173"/>
      <c r="D269" s="174"/>
      <c r="E269" s="174"/>
      <c r="F269" s="174"/>
      <c r="G269" s="174"/>
      <c r="H269" s="174"/>
      <c r="I269" s="174"/>
      <c r="J269" s="175"/>
    </row>
    <row r="270" spans="2:10" s="171" customFormat="1">
      <c r="B270" s="173"/>
      <c r="C270" s="173"/>
      <c r="D270" s="174"/>
      <c r="E270" s="174"/>
      <c r="F270" s="174"/>
      <c r="G270" s="174"/>
      <c r="H270" s="174"/>
      <c r="I270" s="174"/>
      <c r="J270" s="175"/>
    </row>
    <row r="271" spans="2:10" s="171" customFormat="1">
      <c r="B271" s="173"/>
      <c r="C271" s="173"/>
      <c r="D271" s="174"/>
      <c r="E271" s="174"/>
      <c r="F271" s="174"/>
      <c r="G271" s="174"/>
      <c r="H271" s="174"/>
      <c r="I271" s="174"/>
      <c r="J271" s="175"/>
    </row>
    <row r="272" spans="2:10" s="171" customFormat="1">
      <c r="B272" s="173"/>
      <c r="C272" s="173"/>
      <c r="D272" s="174"/>
      <c r="E272" s="174"/>
      <c r="F272" s="174"/>
      <c r="G272" s="174"/>
      <c r="H272" s="174"/>
      <c r="I272" s="174"/>
      <c r="J272" s="175"/>
    </row>
    <row r="273" spans="2:10" s="171" customFormat="1">
      <c r="B273" s="173"/>
      <c r="C273" s="173"/>
      <c r="D273" s="174"/>
      <c r="E273" s="174"/>
      <c r="F273" s="174"/>
      <c r="G273" s="174"/>
      <c r="H273" s="174"/>
      <c r="I273" s="174"/>
      <c r="J273" s="175"/>
    </row>
    <row r="274" spans="2:10" s="171" customFormat="1">
      <c r="B274" s="173"/>
      <c r="C274" s="173"/>
      <c r="D274" s="174"/>
      <c r="E274" s="174"/>
      <c r="F274" s="174"/>
      <c r="G274" s="174"/>
      <c r="H274" s="174"/>
      <c r="I274" s="174"/>
      <c r="J274" s="175"/>
    </row>
    <row r="275" spans="2:10" s="171" customFormat="1">
      <c r="B275" s="173"/>
      <c r="C275" s="173"/>
      <c r="D275" s="174"/>
      <c r="E275" s="174"/>
      <c r="F275" s="174"/>
      <c r="G275" s="174"/>
      <c r="H275" s="174"/>
      <c r="I275" s="174"/>
      <c r="J275" s="175"/>
    </row>
    <row r="276" spans="2:10" s="171" customFormat="1">
      <c r="B276" s="173"/>
      <c r="C276" s="173"/>
      <c r="D276" s="174"/>
      <c r="E276" s="174"/>
      <c r="F276" s="174"/>
      <c r="G276" s="174"/>
      <c r="H276" s="174"/>
      <c r="I276" s="174"/>
      <c r="J276" s="175"/>
    </row>
    <row r="277" spans="2:10" s="171" customFormat="1">
      <c r="B277" s="173"/>
      <c r="C277" s="173"/>
      <c r="D277" s="174"/>
      <c r="E277" s="174"/>
      <c r="F277" s="174"/>
      <c r="G277" s="174"/>
      <c r="H277" s="174"/>
      <c r="I277" s="174"/>
      <c r="J277" s="175"/>
    </row>
    <row r="278" spans="2:10" s="171" customFormat="1">
      <c r="B278" s="173"/>
      <c r="C278" s="173"/>
      <c r="D278" s="174"/>
      <c r="E278" s="174"/>
      <c r="F278" s="174"/>
      <c r="G278" s="174"/>
      <c r="H278" s="174"/>
      <c r="I278" s="174"/>
      <c r="J278" s="175"/>
    </row>
    <row r="279" spans="2:10" s="171" customFormat="1">
      <c r="B279" s="173"/>
      <c r="C279" s="173"/>
      <c r="D279" s="174"/>
      <c r="E279" s="174"/>
      <c r="F279" s="174"/>
      <c r="G279" s="174"/>
      <c r="H279" s="174"/>
      <c r="I279" s="174"/>
      <c r="J279" s="175"/>
    </row>
    <row r="280" spans="2:10" s="171" customFormat="1">
      <c r="B280" s="173"/>
      <c r="C280" s="173"/>
      <c r="D280" s="174"/>
      <c r="E280" s="174"/>
      <c r="F280" s="174"/>
      <c r="G280" s="174"/>
      <c r="H280" s="174"/>
      <c r="I280" s="174"/>
      <c r="J280" s="175"/>
    </row>
    <row r="281" spans="2:10" s="171" customFormat="1">
      <c r="B281" s="173"/>
      <c r="C281" s="173"/>
      <c r="D281" s="174"/>
      <c r="E281" s="174"/>
      <c r="F281" s="174"/>
      <c r="G281" s="174"/>
      <c r="H281" s="174"/>
      <c r="I281" s="174"/>
      <c r="J281" s="175"/>
    </row>
    <row r="282" spans="2:10" s="171" customFormat="1">
      <c r="B282" s="173"/>
      <c r="C282" s="173"/>
      <c r="D282" s="174"/>
      <c r="E282" s="174"/>
      <c r="F282" s="174"/>
      <c r="G282" s="174"/>
      <c r="H282" s="174"/>
      <c r="I282" s="174"/>
      <c r="J282" s="175"/>
    </row>
    <row r="283" spans="2:10" s="171" customFormat="1">
      <c r="B283" s="173"/>
      <c r="C283" s="173"/>
      <c r="D283" s="174"/>
      <c r="E283" s="174"/>
      <c r="F283" s="174"/>
      <c r="G283" s="174"/>
      <c r="H283" s="174"/>
      <c r="I283" s="174"/>
      <c r="J283" s="175"/>
    </row>
    <row r="284" spans="2:10" s="171" customFormat="1">
      <c r="B284" s="173"/>
      <c r="C284" s="173"/>
      <c r="D284" s="174"/>
      <c r="E284" s="174"/>
      <c r="F284" s="174"/>
      <c r="G284" s="174"/>
      <c r="H284" s="174"/>
      <c r="I284" s="174"/>
      <c r="J284" s="175"/>
    </row>
    <row r="285" spans="2:10" s="171" customFormat="1">
      <c r="B285" s="173"/>
      <c r="C285" s="173"/>
      <c r="D285" s="174"/>
      <c r="E285" s="174"/>
      <c r="F285" s="174"/>
      <c r="G285" s="174"/>
      <c r="H285" s="174"/>
      <c r="I285" s="174"/>
      <c r="J285" s="175"/>
    </row>
    <row r="286" spans="2:10" s="171" customFormat="1">
      <c r="B286" s="173"/>
      <c r="C286" s="173"/>
      <c r="D286" s="174"/>
      <c r="E286" s="174"/>
      <c r="F286" s="174"/>
      <c r="G286" s="174"/>
      <c r="H286" s="174"/>
      <c r="I286" s="174"/>
      <c r="J286" s="175"/>
    </row>
    <row r="287" spans="2:10" s="171" customFormat="1">
      <c r="B287" s="173"/>
      <c r="C287" s="173"/>
      <c r="D287" s="174"/>
      <c r="E287" s="174"/>
      <c r="F287" s="174"/>
      <c r="G287" s="174"/>
      <c r="H287" s="174"/>
      <c r="I287" s="174"/>
      <c r="J287" s="175"/>
    </row>
    <row r="288" spans="2:10" s="171" customFormat="1">
      <c r="B288" s="173"/>
      <c r="C288" s="173"/>
      <c r="D288" s="174"/>
      <c r="E288" s="174"/>
      <c r="F288" s="174"/>
      <c r="G288" s="174"/>
      <c r="H288" s="174"/>
      <c r="I288" s="174"/>
      <c r="J288" s="175"/>
    </row>
    <row r="289" spans="2:10" s="171" customFormat="1">
      <c r="B289" s="173"/>
      <c r="C289" s="173"/>
      <c r="D289" s="174"/>
      <c r="E289" s="174"/>
      <c r="F289" s="174"/>
      <c r="G289" s="174"/>
      <c r="H289" s="174"/>
      <c r="I289" s="174"/>
      <c r="J289" s="175"/>
    </row>
    <row r="290" spans="2:10" s="171" customFormat="1">
      <c r="B290" s="173"/>
      <c r="C290" s="173"/>
      <c r="D290" s="174"/>
      <c r="E290" s="174"/>
      <c r="F290" s="174"/>
      <c r="G290" s="174"/>
      <c r="H290" s="174"/>
      <c r="I290" s="174"/>
      <c r="J290" s="175"/>
    </row>
    <row r="291" spans="2:10" s="171" customFormat="1">
      <c r="B291" s="173"/>
      <c r="C291" s="173"/>
      <c r="D291" s="174"/>
      <c r="E291" s="174"/>
      <c r="F291" s="174"/>
      <c r="G291" s="174"/>
      <c r="H291" s="174"/>
      <c r="I291" s="174"/>
      <c r="J291" s="175"/>
    </row>
    <row r="292" spans="2:10" s="171" customFormat="1">
      <c r="B292" s="173"/>
      <c r="C292" s="173"/>
      <c r="D292" s="174"/>
      <c r="E292" s="174"/>
      <c r="F292" s="174"/>
      <c r="G292" s="174"/>
      <c r="H292" s="174"/>
      <c r="I292" s="174"/>
      <c r="J292" s="175"/>
    </row>
    <row r="293" spans="2:10" s="171" customFormat="1">
      <c r="B293" s="173"/>
      <c r="C293" s="173"/>
      <c r="D293" s="174"/>
      <c r="E293" s="174"/>
      <c r="F293" s="174"/>
      <c r="G293" s="174"/>
      <c r="H293" s="174"/>
      <c r="I293" s="174"/>
      <c r="J293" s="175"/>
    </row>
    <row r="294" spans="2:10" s="171" customFormat="1">
      <c r="B294" s="173"/>
      <c r="C294" s="173"/>
      <c r="D294" s="174"/>
      <c r="E294" s="174"/>
      <c r="F294" s="174"/>
      <c r="G294" s="174"/>
      <c r="H294" s="174"/>
      <c r="I294" s="174"/>
      <c r="J294" s="175"/>
    </row>
    <row r="295" spans="2:10" s="171" customFormat="1">
      <c r="B295" s="173"/>
      <c r="C295" s="173"/>
      <c r="D295" s="174"/>
      <c r="E295" s="174"/>
      <c r="F295" s="174"/>
      <c r="G295" s="174"/>
      <c r="H295" s="174"/>
      <c r="I295" s="174"/>
      <c r="J295" s="175"/>
    </row>
    <row r="296" spans="2:10" s="171" customFormat="1">
      <c r="B296" s="173"/>
      <c r="C296" s="173"/>
      <c r="D296" s="174"/>
      <c r="E296" s="174"/>
      <c r="F296" s="174"/>
      <c r="G296" s="174"/>
      <c r="H296" s="174"/>
      <c r="I296" s="174"/>
      <c r="J296" s="175"/>
    </row>
    <row r="297" spans="2:10" s="171" customFormat="1">
      <c r="B297" s="173"/>
      <c r="C297" s="173"/>
      <c r="D297" s="174"/>
      <c r="E297" s="174"/>
      <c r="F297" s="174"/>
      <c r="G297" s="174"/>
      <c r="H297" s="174"/>
      <c r="I297" s="174"/>
      <c r="J297" s="175"/>
    </row>
    <row r="298" spans="2:10" s="171" customFormat="1">
      <c r="B298" s="173"/>
      <c r="C298" s="173"/>
      <c r="D298" s="174"/>
      <c r="E298" s="174"/>
      <c r="F298" s="174"/>
      <c r="G298" s="174"/>
      <c r="H298" s="174"/>
      <c r="I298" s="174"/>
      <c r="J298" s="175"/>
    </row>
    <row r="299" spans="2:10" s="171" customFormat="1">
      <c r="B299" s="173"/>
      <c r="C299" s="173"/>
      <c r="D299" s="174"/>
      <c r="E299" s="174"/>
      <c r="F299" s="174"/>
      <c r="G299" s="174"/>
      <c r="H299" s="174"/>
      <c r="I299" s="174"/>
      <c r="J299" s="175"/>
    </row>
    <row r="300" spans="2:10" s="171" customFormat="1">
      <c r="B300" s="173"/>
      <c r="C300" s="173"/>
      <c r="D300" s="174"/>
      <c r="E300" s="174"/>
      <c r="F300" s="174"/>
      <c r="G300" s="174"/>
      <c r="H300" s="174"/>
      <c r="I300" s="174"/>
      <c r="J300" s="175"/>
    </row>
    <row r="301" spans="2:10" s="171" customFormat="1">
      <c r="B301" s="173"/>
      <c r="C301" s="173"/>
      <c r="D301" s="174"/>
      <c r="E301" s="174"/>
      <c r="F301" s="174"/>
      <c r="G301" s="174"/>
      <c r="H301" s="174"/>
      <c r="I301" s="174"/>
      <c r="J301" s="175"/>
    </row>
    <row r="302" spans="2:10" s="171" customFormat="1">
      <c r="B302" s="173"/>
      <c r="C302" s="173"/>
      <c r="D302" s="174"/>
      <c r="E302" s="174"/>
      <c r="F302" s="174"/>
      <c r="G302" s="174"/>
      <c r="H302" s="174"/>
      <c r="I302" s="174"/>
      <c r="J302" s="175"/>
    </row>
    <row r="303" spans="2:10" s="171" customFormat="1">
      <c r="B303" s="173"/>
      <c r="C303" s="173"/>
      <c r="D303" s="174"/>
      <c r="E303" s="174"/>
      <c r="F303" s="174"/>
      <c r="G303" s="174"/>
      <c r="H303" s="174"/>
      <c r="I303" s="174"/>
      <c r="J303" s="175"/>
    </row>
    <row r="304" spans="2:10" s="171" customFormat="1">
      <c r="B304" s="173"/>
      <c r="C304" s="173"/>
      <c r="D304" s="174"/>
      <c r="E304" s="174"/>
      <c r="F304" s="174"/>
      <c r="G304" s="174"/>
      <c r="H304" s="174"/>
      <c r="I304" s="174"/>
      <c r="J304" s="175"/>
    </row>
    <row r="305" spans="2:10" s="171" customFormat="1">
      <c r="B305" s="173"/>
      <c r="C305" s="173"/>
      <c r="D305" s="174"/>
      <c r="E305" s="174"/>
      <c r="F305" s="174"/>
      <c r="G305" s="174"/>
      <c r="H305" s="174"/>
      <c r="I305" s="174"/>
      <c r="J305" s="175"/>
    </row>
    <row r="306" spans="2:10" s="171" customFormat="1">
      <c r="B306" s="173"/>
      <c r="C306" s="173"/>
      <c r="D306" s="174"/>
      <c r="E306" s="174"/>
      <c r="F306" s="174"/>
      <c r="G306" s="174"/>
      <c r="H306" s="174"/>
      <c r="I306" s="174"/>
      <c r="J306" s="175"/>
    </row>
    <row r="307" spans="2:10" s="171" customFormat="1">
      <c r="B307" s="173"/>
      <c r="C307" s="173"/>
      <c r="D307" s="174"/>
      <c r="E307" s="174"/>
      <c r="F307" s="174"/>
      <c r="G307" s="174"/>
      <c r="H307" s="174"/>
      <c r="I307" s="174"/>
      <c r="J307" s="175"/>
    </row>
    <row r="308" spans="2:10" s="171" customFormat="1">
      <c r="B308" s="173"/>
      <c r="C308" s="173"/>
      <c r="D308" s="174"/>
      <c r="E308" s="174"/>
      <c r="F308" s="174"/>
      <c r="G308" s="174"/>
      <c r="H308" s="174"/>
      <c r="I308" s="174"/>
      <c r="J308" s="175"/>
    </row>
    <row r="309" spans="2:10" s="171" customFormat="1">
      <c r="B309" s="173"/>
      <c r="C309" s="173"/>
      <c r="D309" s="174"/>
      <c r="E309" s="174"/>
      <c r="F309" s="174"/>
      <c r="G309" s="174"/>
      <c r="H309" s="174"/>
      <c r="I309" s="174"/>
      <c r="J309" s="175"/>
    </row>
    <row r="310" spans="2:10" s="171" customFormat="1">
      <c r="B310" s="173"/>
      <c r="C310" s="173"/>
      <c r="D310" s="174"/>
      <c r="E310" s="174"/>
      <c r="F310" s="174"/>
      <c r="G310" s="174"/>
      <c r="H310" s="174"/>
      <c r="I310" s="174"/>
      <c r="J310" s="175"/>
    </row>
    <row r="311" spans="2:10" s="171" customFormat="1">
      <c r="B311" s="173"/>
      <c r="C311" s="173"/>
      <c r="D311" s="174"/>
      <c r="E311" s="174"/>
      <c r="F311" s="174"/>
      <c r="G311" s="174"/>
      <c r="H311" s="174"/>
      <c r="I311" s="174"/>
      <c r="J311" s="175"/>
    </row>
    <row r="312" spans="2:10" s="171" customFormat="1">
      <c r="B312" s="173"/>
      <c r="C312" s="173"/>
      <c r="D312" s="174"/>
      <c r="E312" s="174"/>
      <c r="F312" s="174"/>
      <c r="G312" s="174"/>
      <c r="H312" s="174"/>
      <c r="I312" s="174"/>
      <c r="J312" s="175"/>
    </row>
    <row r="313" spans="2:10" s="171" customFormat="1">
      <c r="B313" s="173"/>
      <c r="C313" s="173"/>
      <c r="D313" s="174"/>
      <c r="E313" s="174"/>
      <c r="F313" s="174"/>
      <c r="G313" s="174"/>
      <c r="H313" s="174"/>
      <c r="I313" s="174"/>
      <c r="J313" s="175"/>
    </row>
    <row r="314" spans="2:10" s="171" customFormat="1">
      <c r="B314" s="173"/>
      <c r="C314" s="173"/>
      <c r="D314" s="174"/>
      <c r="E314" s="174"/>
      <c r="F314" s="174"/>
      <c r="G314" s="174"/>
      <c r="H314" s="174"/>
      <c r="I314" s="174"/>
      <c r="J314" s="175"/>
    </row>
    <row r="315" spans="2:10" s="171" customFormat="1">
      <c r="B315" s="173"/>
      <c r="C315" s="173"/>
      <c r="D315" s="174"/>
      <c r="E315" s="174"/>
      <c r="F315" s="174"/>
      <c r="G315" s="174"/>
      <c r="H315" s="174"/>
      <c r="I315" s="174"/>
      <c r="J315" s="175"/>
    </row>
    <row r="316" spans="2:10" s="171" customFormat="1">
      <c r="B316" s="173"/>
      <c r="C316" s="173"/>
      <c r="D316" s="174"/>
      <c r="E316" s="174"/>
      <c r="F316" s="174"/>
      <c r="G316" s="174"/>
      <c r="H316" s="174"/>
      <c r="I316" s="174"/>
      <c r="J316" s="175"/>
    </row>
    <row r="317" spans="2:10" s="171" customFormat="1">
      <c r="B317" s="173"/>
      <c r="C317" s="173"/>
      <c r="D317" s="174"/>
      <c r="E317" s="174"/>
      <c r="F317" s="174"/>
      <c r="G317" s="174"/>
      <c r="H317" s="174"/>
      <c r="I317" s="174"/>
      <c r="J317" s="175"/>
    </row>
    <row r="318" spans="2:10" s="171" customFormat="1">
      <c r="B318" s="173"/>
      <c r="C318" s="173"/>
      <c r="D318" s="174"/>
      <c r="E318" s="174"/>
      <c r="F318" s="174"/>
      <c r="G318" s="174"/>
      <c r="H318" s="174"/>
      <c r="I318" s="174"/>
      <c r="J318" s="175"/>
    </row>
    <row r="319" spans="2:10" s="171" customFormat="1">
      <c r="B319" s="173"/>
      <c r="C319" s="173"/>
      <c r="D319" s="174"/>
      <c r="E319" s="174"/>
      <c r="F319" s="174"/>
      <c r="G319" s="174"/>
      <c r="H319" s="174"/>
      <c r="I319" s="174"/>
      <c r="J319" s="175"/>
    </row>
    <row r="320" spans="2:10" s="171" customFormat="1">
      <c r="B320" s="173"/>
      <c r="C320" s="173"/>
      <c r="D320" s="174"/>
      <c r="E320" s="174"/>
      <c r="F320" s="174"/>
      <c r="G320" s="174"/>
      <c r="H320" s="174"/>
      <c r="I320" s="174"/>
      <c r="J320" s="175"/>
    </row>
    <row r="321" spans="2:10" s="171" customFormat="1">
      <c r="B321" s="173"/>
      <c r="C321" s="173"/>
      <c r="D321" s="174"/>
      <c r="E321" s="174"/>
      <c r="F321" s="174"/>
      <c r="G321" s="174"/>
      <c r="H321" s="174"/>
      <c r="I321" s="174"/>
      <c r="J321" s="175"/>
    </row>
    <row r="322" spans="2:10" s="171" customFormat="1">
      <c r="B322" s="173"/>
      <c r="C322" s="173"/>
      <c r="D322" s="174"/>
      <c r="E322" s="174"/>
      <c r="F322" s="174"/>
      <c r="G322" s="174"/>
      <c r="H322" s="174"/>
      <c r="I322" s="174"/>
      <c r="J322" s="175"/>
    </row>
    <row r="323" spans="2:10" s="171" customFormat="1">
      <c r="B323" s="173"/>
      <c r="C323" s="173"/>
      <c r="D323" s="174"/>
      <c r="E323" s="174"/>
      <c r="F323" s="174"/>
      <c r="G323" s="174"/>
      <c r="H323" s="174"/>
      <c r="I323" s="174"/>
      <c r="J323" s="175"/>
    </row>
    <row r="324" spans="2:10" s="171" customFormat="1">
      <c r="B324" s="173"/>
      <c r="C324" s="173"/>
      <c r="D324" s="174"/>
      <c r="E324" s="174"/>
      <c r="F324" s="174"/>
      <c r="G324" s="174"/>
      <c r="H324" s="174"/>
      <c r="I324" s="174"/>
      <c r="J324" s="175"/>
    </row>
    <row r="325" spans="2:10" s="171" customFormat="1">
      <c r="B325" s="173"/>
      <c r="C325" s="173"/>
      <c r="D325" s="174"/>
      <c r="E325" s="174"/>
      <c r="F325" s="174"/>
      <c r="G325" s="174"/>
      <c r="H325" s="174"/>
      <c r="I325" s="174"/>
      <c r="J325" s="175"/>
    </row>
    <row r="326" spans="2:10" s="171" customFormat="1">
      <c r="B326" s="173"/>
      <c r="C326" s="173"/>
      <c r="D326" s="174"/>
      <c r="E326" s="174"/>
      <c r="F326" s="174"/>
      <c r="G326" s="174"/>
      <c r="H326" s="174"/>
      <c r="I326" s="174"/>
      <c r="J326" s="175"/>
    </row>
    <row r="327" spans="2:10" s="171" customFormat="1">
      <c r="B327" s="173"/>
      <c r="C327" s="173"/>
      <c r="D327" s="174"/>
      <c r="E327" s="174"/>
      <c r="F327" s="174"/>
      <c r="G327" s="174"/>
      <c r="H327" s="174"/>
      <c r="I327" s="174"/>
      <c r="J327" s="175"/>
    </row>
    <row r="328" spans="2:10" s="171" customFormat="1">
      <c r="B328" s="173"/>
      <c r="C328" s="173"/>
      <c r="D328" s="174"/>
      <c r="E328" s="174"/>
      <c r="F328" s="174"/>
      <c r="G328" s="174"/>
      <c r="H328" s="174"/>
      <c r="I328" s="174"/>
      <c r="J328" s="175"/>
    </row>
    <row r="329" spans="2:10" s="171" customFormat="1">
      <c r="B329" s="173"/>
      <c r="C329" s="173"/>
      <c r="D329" s="174"/>
      <c r="E329" s="174"/>
      <c r="F329" s="174"/>
      <c r="G329" s="174"/>
      <c r="H329" s="174"/>
      <c r="I329" s="174"/>
      <c r="J329" s="175"/>
    </row>
    <row r="330" spans="2:10" s="171" customFormat="1">
      <c r="B330" s="173"/>
      <c r="C330" s="173"/>
      <c r="D330" s="174"/>
      <c r="E330" s="174"/>
      <c r="F330" s="174"/>
      <c r="G330" s="174"/>
      <c r="H330" s="174"/>
      <c r="I330" s="174"/>
      <c r="J330" s="175"/>
    </row>
    <row r="331" spans="2:10" s="171" customFormat="1">
      <c r="B331" s="173"/>
      <c r="C331" s="173"/>
      <c r="D331" s="174"/>
      <c r="E331" s="174"/>
      <c r="F331" s="174"/>
      <c r="G331" s="174"/>
      <c r="H331" s="174"/>
      <c r="I331" s="174"/>
      <c r="J331" s="175"/>
    </row>
    <row r="332" spans="2:10" s="171" customFormat="1">
      <c r="B332" s="173"/>
      <c r="C332" s="173"/>
      <c r="D332" s="174"/>
      <c r="E332" s="174"/>
      <c r="F332" s="174"/>
      <c r="G332" s="174"/>
      <c r="H332" s="174"/>
      <c r="I332" s="174"/>
      <c r="J332" s="175"/>
    </row>
    <row r="333" spans="2:10" s="171" customFormat="1">
      <c r="B333" s="173"/>
      <c r="C333" s="173"/>
      <c r="D333" s="174"/>
      <c r="E333" s="174"/>
      <c r="F333" s="174"/>
      <c r="G333" s="174"/>
      <c r="H333" s="174"/>
      <c r="I333" s="174"/>
      <c r="J333" s="175"/>
    </row>
    <row r="334" spans="2:10" s="171" customFormat="1">
      <c r="B334" s="173"/>
      <c r="C334" s="173"/>
      <c r="D334" s="174"/>
      <c r="E334" s="174"/>
      <c r="F334" s="174"/>
      <c r="G334" s="174"/>
      <c r="H334" s="174"/>
      <c r="I334" s="174"/>
      <c r="J334" s="175"/>
    </row>
    <row r="335" spans="2:10" s="171" customFormat="1">
      <c r="B335" s="173"/>
      <c r="C335" s="173"/>
      <c r="D335" s="174"/>
      <c r="E335" s="174"/>
      <c r="F335" s="174"/>
      <c r="G335" s="174"/>
      <c r="H335" s="174"/>
      <c r="I335" s="174"/>
      <c r="J335" s="175"/>
    </row>
    <row r="336" spans="2:10" s="171" customFormat="1">
      <c r="B336" s="173"/>
      <c r="C336" s="173"/>
      <c r="D336" s="174"/>
      <c r="E336" s="174"/>
      <c r="F336" s="174"/>
      <c r="G336" s="174"/>
      <c r="H336" s="174"/>
      <c r="I336" s="174"/>
      <c r="J336" s="175"/>
    </row>
    <row r="337" spans="2:10" s="171" customFormat="1">
      <c r="B337" s="173"/>
      <c r="C337" s="173"/>
      <c r="D337" s="174"/>
      <c r="E337" s="174"/>
      <c r="F337" s="174"/>
      <c r="G337" s="174"/>
      <c r="H337" s="174"/>
      <c r="I337" s="174"/>
      <c r="J337" s="175"/>
    </row>
    <row r="338" spans="2:10" s="171" customFormat="1">
      <c r="B338" s="173"/>
      <c r="C338" s="173"/>
      <c r="D338" s="174"/>
      <c r="E338" s="174"/>
      <c r="F338" s="174"/>
      <c r="G338" s="174"/>
      <c r="H338" s="174"/>
      <c r="I338" s="174"/>
      <c r="J338" s="175"/>
    </row>
    <row r="339" spans="2:10" s="171" customFormat="1">
      <c r="B339" s="173"/>
      <c r="C339" s="173"/>
      <c r="D339" s="174"/>
      <c r="E339" s="174"/>
      <c r="F339" s="174"/>
      <c r="G339" s="174"/>
      <c r="H339" s="174"/>
      <c r="I339" s="174"/>
      <c r="J339" s="175"/>
    </row>
    <row r="340" spans="2:10" s="171" customFormat="1">
      <c r="B340" s="173"/>
      <c r="C340" s="173"/>
      <c r="D340" s="174"/>
      <c r="E340" s="174"/>
      <c r="F340" s="174"/>
      <c r="G340" s="174"/>
      <c r="H340" s="174"/>
      <c r="I340" s="174"/>
      <c r="J340" s="175"/>
    </row>
    <row r="341" spans="2:10" s="171" customFormat="1">
      <c r="B341" s="173"/>
      <c r="C341" s="173"/>
      <c r="D341" s="174"/>
      <c r="E341" s="174"/>
      <c r="F341" s="174"/>
      <c r="G341" s="174"/>
      <c r="H341" s="174"/>
      <c r="I341" s="174"/>
      <c r="J341" s="175"/>
    </row>
    <row r="342" spans="2:10" s="171" customFormat="1">
      <c r="B342" s="173"/>
      <c r="C342" s="173"/>
      <c r="D342" s="174"/>
      <c r="E342" s="174"/>
      <c r="F342" s="174"/>
      <c r="G342" s="174"/>
      <c r="H342" s="174"/>
      <c r="I342" s="174"/>
      <c r="J342" s="175"/>
    </row>
    <row r="343" spans="2:10" s="171" customFormat="1">
      <c r="B343" s="173"/>
      <c r="C343" s="173"/>
      <c r="D343" s="174"/>
      <c r="E343" s="174"/>
      <c r="F343" s="174"/>
      <c r="G343" s="174"/>
      <c r="H343" s="174"/>
      <c r="I343" s="174"/>
      <c r="J343" s="175"/>
    </row>
    <row r="344" spans="2:10" s="171" customFormat="1">
      <c r="B344" s="173"/>
      <c r="C344" s="173"/>
      <c r="D344" s="174"/>
      <c r="E344" s="174"/>
      <c r="F344" s="174"/>
      <c r="G344" s="174"/>
      <c r="H344" s="174"/>
      <c r="I344" s="174"/>
      <c r="J344" s="175"/>
    </row>
    <row r="345" spans="2:10" s="171" customFormat="1">
      <c r="B345" s="173"/>
      <c r="C345" s="173"/>
      <c r="D345" s="174"/>
      <c r="E345" s="174"/>
      <c r="F345" s="174"/>
      <c r="G345" s="174"/>
      <c r="H345" s="174"/>
      <c r="I345" s="174"/>
      <c r="J345" s="175"/>
    </row>
    <row r="346" spans="2:10" s="171" customFormat="1">
      <c r="B346" s="173"/>
      <c r="C346" s="173"/>
      <c r="D346" s="174"/>
      <c r="E346" s="174"/>
      <c r="F346" s="174"/>
      <c r="G346" s="174"/>
      <c r="H346" s="174"/>
      <c r="I346" s="174"/>
      <c r="J346" s="175"/>
    </row>
    <row r="347" spans="2:10" s="171" customFormat="1">
      <c r="B347" s="173"/>
      <c r="C347" s="173"/>
      <c r="D347" s="174"/>
      <c r="E347" s="174"/>
      <c r="F347" s="174"/>
      <c r="G347" s="174"/>
      <c r="H347" s="174"/>
      <c r="I347" s="174"/>
      <c r="J347" s="175"/>
    </row>
    <row r="348" spans="2:10" s="171" customFormat="1">
      <c r="B348" s="173"/>
      <c r="C348" s="173"/>
      <c r="D348" s="174"/>
      <c r="E348" s="174"/>
      <c r="F348" s="174"/>
      <c r="G348" s="174"/>
      <c r="H348" s="174"/>
      <c r="I348" s="174"/>
      <c r="J348" s="175"/>
    </row>
    <row r="349" spans="2:10" s="171" customFormat="1">
      <c r="B349" s="173"/>
      <c r="C349" s="173"/>
      <c r="D349" s="174"/>
      <c r="E349" s="174"/>
      <c r="F349" s="174"/>
      <c r="G349" s="174"/>
      <c r="H349" s="174"/>
      <c r="I349" s="174"/>
      <c r="J349" s="175"/>
    </row>
    <row r="350" spans="2:10" s="171" customFormat="1">
      <c r="B350" s="173"/>
      <c r="C350" s="173"/>
      <c r="D350" s="174"/>
      <c r="E350" s="174"/>
      <c r="F350" s="174"/>
      <c r="G350" s="174"/>
      <c r="H350" s="174"/>
      <c r="I350" s="174"/>
      <c r="J350" s="175"/>
    </row>
    <row r="351" spans="2:10" s="171" customFormat="1">
      <c r="B351" s="173"/>
      <c r="C351" s="173"/>
      <c r="D351" s="174"/>
      <c r="E351" s="174"/>
      <c r="F351" s="174"/>
      <c r="G351" s="174"/>
      <c r="H351" s="174"/>
      <c r="I351" s="174"/>
      <c r="J351" s="175"/>
    </row>
    <row r="352" spans="2:10" s="171" customFormat="1">
      <c r="B352" s="173"/>
      <c r="C352" s="173"/>
      <c r="D352" s="174"/>
      <c r="E352" s="174"/>
      <c r="F352" s="174"/>
      <c r="G352" s="174"/>
      <c r="H352" s="174"/>
      <c r="I352" s="174"/>
      <c r="J352" s="175"/>
    </row>
    <row r="353" spans="2:10" s="171" customFormat="1">
      <c r="B353" s="173"/>
      <c r="C353" s="173"/>
      <c r="D353" s="174"/>
      <c r="E353" s="174"/>
      <c r="F353" s="174"/>
      <c r="G353" s="174"/>
      <c r="H353" s="174"/>
      <c r="I353" s="174"/>
      <c r="J353" s="175"/>
    </row>
    <row r="354" spans="2:10" s="171" customFormat="1">
      <c r="B354" s="173"/>
      <c r="C354" s="173"/>
      <c r="D354" s="174"/>
      <c r="E354" s="174"/>
      <c r="F354" s="174"/>
      <c r="G354" s="174"/>
      <c r="H354" s="174"/>
      <c r="I354" s="174"/>
      <c r="J354" s="175"/>
    </row>
    <row r="355" spans="2:10" s="171" customFormat="1">
      <c r="B355" s="173"/>
      <c r="C355" s="173"/>
      <c r="D355" s="174"/>
      <c r="E355" s="174"/>
      <c r="F355" s="174"/>
      <c r="G355" s="174"/>
      <c r="H355" s="174"/>
      <c r="I355" s="174"/>
      <c r="J355" s="175"/>
    </row>
    <row r="356" spans="2:10" s="171" customFormat="1">
      <c r="B356" s="173"/>
      <c r="C356" s="173"/>
      <c r="D356" s="174"/>
      <c r="E356" s="174"/>
      <c r="F356" s="174"/>
      <c r="G356" s="174"/>
      <c r="H356" s="174"/>
      <c r="I356" s="174"/>
      <c r="J356" s="175"/>
    </row>
    <row r="357" spans="2:10" s="171" customFormat="1">
      <c r="B357" s="173"/>
      <c r="C357" s="173"/>
      <c r="D357" s="174"/>
      <c r="E357" s="174"/>
      <c r="F357" s="174"/>
      <c r="G357" s="174"/>
      <c r="H357" s="174"/>
      <c r="I357" s="174"/>
      <c r="J357" s="175"/>
    </row>
    <row r="358" spans="2:10" s="171" customFormat="1">
      <c r="B358" s="173"/>
      <c r="C358" s="173"/>
      <c r="D358" s="174"/>
      <c r="E358" s="174"/>
      <c r="F358" s="174"/>
      <c r="G358" s="174"/>
      <c r="H358" s="174"/>
      <c r="I358" s="174"/>
      <c r="J358" s="175"/>
    </row>
    <row r="359" spans="2:10" s="171" customFormat="1">
      <c r="B359" s="173"/>
      <c r="C359" s="173"/>
      <c r="D359" s="174"/>
      <c r="E359" s="174"/>
      <c r="F359" s="174"/>
      <c r="G359" s="174"/>
      <c r="H359" s="174"/>
      <c r="I359" s="174"/>
      <c r="J359" s="175"/>
    </row>
    <row r="360" spans="2:10" s="171" customFormat="1">
      <c r="B360" s="173"/>
      <c r="C360" s="173"/>
      <c r="D360" s="174"/>
      <c r="E360" s="174"/>
      <c r="F360" s="174"/>
      <c r="G360" s="174"/>
      <c r="H360" s="174"/>
      <c r="I360" s="174"/>
      <c r="J360" s="175"/>
    </row>
    <row r="361" spans="2:10" s="171" customFormat="1">
      <c r="B361" s="173"/>
      <c r="C361" s="173"/>
      <c r="D361" s="174"/>
      <c r="E361" s="174"/>
      <c r="F361" s="174"/>
      <c r="G361" s="174"/>
      <c r="H361" s="174"/>
      <c r="I361" s="174"/>
      <c r="J361" s="175"/>
    </row>
    <row r="362" spans="2:10" s="171" customFormat="1">
      <c r="B362" s="173"/>
      <c r="C362" s="173"/>
      <c r="D362" s="174"/>
      <c r="E362" s="174"/>
      <c r="F362" s="174"/>
      <c r="G362" s="174"/>
      <c r="H362" s="174"/>
      <c r="I362" s="174"/>
      <c r="J362" s="175"/>
    </row>
    <row r="363" spans="2:10" s="171" customFormat="1">
      <c r="B363" s="173"/>
      <c r="C363" s="173"/>
      <c r="D363" s="174"/>
      <c r="E363" s="174"/>
      <c r="F363" s="174"/>
      <c r="G363" s="174"/>
      <c r="H363" s="174"/>
      <c r="I363" s="174"/>
      <c r="J363" s="175"/>
    </row>
    <row r="364" spans="2:10" s="171" customFormat="1">
      <c r="B364" s="173"/>
      <c r="C364" s="173"/>
      <c r="D364" s="174"/>
      <c r="E364" s="174"/>
      <c r="F364" s="174"/>
      <c r="G364" s="174"/>
      <c r="H364" s="174"/>
      <c r="I364" s="174"/>
      <c r="J364" s="175"/>
    </row>
    <row r="365" spans="2:10" s="171" customFormat="1">
      <c r="B365" s="173"/>
      <c r="C365" s="173"/>
      <c r="D365" s="174"/>
      <c r="E365" s="174"/>
      <c r="F365" s="174"/>
      <c r="G365" s="174"/>
      <c r="H365" s="174"/>
      <c r="I365" s="174"/>
      <c r="J365" s="175"/>
    </row>
    <row r="366" spans="2:10" s="171" customFormat="1">
      <c r="B366" s="173"/>
      <c r="C366" s="173"/>
      <c r="D366" s="174"/>
      <c r="E366" s="174"/>
      <c r="F366" s="174"/>
      <c r="G366" s="174"/>
      <c r="H366" s="174"/>
      <c r="I366" s="174"/>
      <c r="J366" s="175"/>
    </row>
    <row r="367" spans="2:10" s="171" customFormat="1">
      <c r="B367" s="173"/>
      <c r="C367" s="173"/>
      <c r="D367" s="174"/>
      <c r="E367" s="174"/>
      <c r="F367" s="174"/>
      <c r="G367" s="174"/>
      <c r="H367" s="174"/>
      <c r="I367" s="174"/>
      <c r="J367" s="175"/>
    </row>
    <row r="368" spans="2:10" s="171" customFormat="1">
      <c r="B368" s="173"/>
      <c r="C368" s="173"/>
      <c r="D368" s="174"/>
      <c r="E368" s="174"/>
      <c r="F368" s="174"/>
      <c r="G368" s="174"/>
      <c r="H368" s="174"/>
      <c r="I368" s="174"/>
      <c r="J368" s="175"/>
    </row>
    <row r="369" spans="2:10" s="171" customFormat="1">
      <c r="B369" s="173"/>
      <c r="C369" s="173"/>
      <c r="D369" s="174"/>
      <c r="E369" s="174"/>
      <c r="F369" s="174"/>
      <c r="G369" s="174"/>
      <c r="H369" s="174"/>
      <c r="I369" s="174"/>
      <c r="J369" s="175"/>
    </row>
    <row r="370" spans="2:10" s="171" customFormat="1">
      <c r="B370" s="173"/>
      <c r="C370" s="173"/>
      <c r="D370" s="174"/>
      <c r="E370" s="174"/>
      <c r="F370" s="174"/>
      <c r="G370" s="174"/>
      <c r="H370" s="174"/>
      <c r="I370" s="174"/>
      <c r="J370" s="175"/>
    </row>
    <row r="371" spans="2:10" s="171" customFormat="1">
      <c r="B371" s="173"/>
      <c r="C371" s="173"/>
      <c r="D371" s="174"/>
      <c r="E371" s="174"/>
      <c r="F371" s="174"/>
      <c r="G371" s="174"/>
      <c r="H371" s="174"/>
      <c r="I371" s="174"/>
      <c r="J371" s="175"/>
    </row>
    <row r="372" spans="2:10" s="171" customFormat="1">
      <c r="B372" s="173"/>
      <c r="C372" s="173"/>
      <c r="D372" s="174"/>
      <c r="E372" s="174"/>
      <c r="F372" s="174"/>
      <c r="G372" s="174"/>
      <c r="H372" s="174"/>
      <c r="I372" s="174"/>
      <c r="J372" s="175"/>
    </row>
    <row r="373" spans="2:10" s="171" customFormat="1">
      <c r="B373" s="173"/>
      <c r="C373" s="173"/>
      <c r="D373" s="174"/>
      <c r="E373" s="174"/>
      <c r="F373" s="174"/>
      <c r="G373" s="174"/>
      <c r="H373" s="174"/>
      <c r="I373" s="174"/>
      <c r="J373" s="175"/>
    </row>
    <row r="374" spans="2:10" s="171" customFormat="1">
      <c r="B374" s="173"/>
      <c r="C374" s="173"/>
      <c r="D374" s="174"/>
      <c r="E374" s="174"/>
      <c r="F374" s="174"/>
      <c r="G374" s="174"/>
      <c r="H374" s="174"/>
      <c r="I374" s="174"/>
      <c r="J374" s="175"/>
    </row>
    <row r="375" spans="2:10" s="171" customFormat="1">
      <c r="B375" s="173"/>
      <c r="C375" s="173"/>
      <c r="D375" s="174"/>
      <c r="E375" s="174"/>
      <c r="F375" s="174"/>
      <c r="G375" s="174"/>
      <c r="H375" s="174"/>
      <c r="I375" s="174"/>
      <c r="J375" s="175"/>
    </row>
    <row r="376" spans="2:10" s="171" customFormat="1">
      <c r="B376" s="173"/>
      <c r="C376" s="173"/>
      <c r="D376" s="174"/>
      <c r="E376" s="174"/>
      <c r="F376" s="174"/>
      <c r="G376" s="174"/>
      <c r="H376" s="174"/>
      <c r="I376" s="174"/>
      <c r="J376" s="175"/>
    </row>
    <row r="377" spans="2:10" s="171" customFormat="1">
      <c r="B377" s="173"/>
      <c r="C377" s="173"/>
      <c r="D377" s="174"/>
      <c r="E377" s="174"/>
      <c r="F377" s="174"/>
      <c r="G377" s="174"/>
      <c r="H377" s="174"/>
      <c r="I377" s="174"/>
      <c r="J377" s="175"/>
    </row>
    <row r="378" spans="2:10" s="171" customFormat="1">
      <c r="B378" s="173"/>
      <c r="C378" s="173"/>
      <c r="D378" s="174"/>
      <c r="E378" s="174"/>
      <c r="F378" s="174"/>
      <c r="G378" s="174"/>
      <c r="H378" s="174"/>
      <c r="I378" s="174"/>
      <c r="J378" s="175"/>
    </row>
    <row r="379" spans="2:10" s="171" customFormat="1">
      <c r="B379" s="173"/>
      <c r="C379" s="173"/>
      <c r="D379" s="174"/>
      <c r="E379" s="174"/>
      <c r="F379" s="174"/>
      <c r="G379" s="174"/>
      <c r="H379" s="174"/>
      <c r="I379" s="174"/>
      <c r="J379" s="175"/>
    </row>
    <row r="380" spans="2:10" s="171" customFormat="1">
      <c r="B380" s="173"/>
      <c r="C380" s="173"/>
      <c r="D380" s="174"/>
      <c r="E380" s="174"/>
      <c r="F380" s="174"/>
      <c r="G380" s="174"/>
      <c r="H380" s="174"/>
      <c r="I380" s="174"/>
      <c r="J380" s="175"/>
    </row>
    <row r="381" spans="2:10" s="171" customFormat="1">
      <c r="B381" s="173"/>
      <c r="C381" s="173"/>
      <c r="D381" s="174"/>
      <c r="E381" s="174"/>
      <c r="F381" s="174"/>
      <c r="G381" s="174"/>
      <c r="H381" s="174"/>
      <c r="I381" s="174"/>
      <c r="J381" s="175"/>
    </row>
    <row r="382" spans="2:10" s="171" customFormat="1">
      <c r="B382" s="173"/>
      <c r="C382" s="173"/>
      <c r="D382" s="174"/>
      <c r="E382" s="174"/>
      <c r="F382" s="174"/>
      <c r="G382" s="174"/>
      <c r="H382" s="174"/>
      <c r="I382" s="174"/>
      <c r="J382" s="175"/>
    </row>
    <row r="383" spans="2:10" s="171" customFormat="1">
      <c r="B383" s="173"/>
      <c r="C383" s="173"/>
      <c r="D383" s="174"/>
      <c r="E383" s="174"/>
      <c r="F383" s="174"/>
      <c r="G383" s="174"/>
      <c r="H383" s="174"/>
      <c r="I383" s="174"/>
      <c r="J383" s="175"/>
    </row>
    <row r="384" spans="2:10" s="171" customFormat="1">
      <c r="B384" s="173"/>
      <c r="C384" s="173"/>
      <c r="D384" s="174"/>
      <c r="E384" s="174"/>
      <c r="F384" s="174"/>
      <c r="G384" s="174"/>
      <c r="H384" s="174"/>
      <c r="I384" s="174"/>
      <c r="J384" s="175"/>
    </row>
    <row r="385" spans="2:10" s="171" customFormat="1">
      <c r="B385" s="173"/>
      <c r="C385" s="173"/>
      <c r="D385" s="174"/>
      <c r="E385" s="174"/>
      <c r="F385" s="174"/>
      <c r="G385" s="174"/>
      <c r="H385" s="174"/>
      <c r="I385" s="174"/>
      <c r="J385" s="175"/>
    </row>
    <row r="386" spans="2:10" s="171" customFormat="1">
      <c r="B386" s="173"/>
      <c r="C386" s="173"/>
      <c r="D386" s="174"/>
      <c r="E386" s="174"/>
      <c r="F386" s="174"/>
      <c r="G386" s="174"/>
      <c r="H386" s="174"/>
      <c r="I386" s="174"/>
      <c r="J386" s="175"/>
    </row>
    <row r="387" spans="2:10" s="171" customFormat="1">
      <c r="B387" s="173"/>
      <c r="C387" s="173"/>
      <c r="D387" s="174"/>
      <c r="E387" s="174"/>
      <c r="F387" s="174"/>
      <c r="G387" s="174"/>
      <c r="H387" s="174"/>
      <c r="I387" s="174"/>
      <c r="J387" s="175"/>
    </row>
    <row r="388" spans="2:10" s="171" customFormat="1">
      <c r="B388" s="173"/>
      <c r="C388" s="173"/>
      <c r="D388" s="174"/>
      <c r="E388" s="174"/>
      <c r="F388" s="174"/>
      <c r="G388" s="174"/>
      <c r="H388" s="174"/>
      <c r="I388" s="174"/>
      <c r="J388" s="175"/>
    </row>
    <row r="389" spans="2:10" s="171" customFormat="1">
      <c r="B389" s="173"/>
      <c r="C389" s="173"/>
      <c r="D389" s="174"/>
      <c r="E389" s="174"/>
      <c r="F389" s="174"/>
      <c r="G389" s="174"/>
      <c r="H389" s="174"/>
      <c r="I389" s="174"/>
      <c r="J389" s="175"/>
    </row>
    <row r="390" spans="2:10" s="171" customFormat="1">
      <c r="B390" s="173"/>
      <c r="C390" s="173"/>
      <c r="D390" s="174"/>
      <c r="E390" s="174"/>
      <c r="F390" s="174"/>
      <c r="G390" s="174"/>
      <c r="H390" s="174"/>
      <c r="I390" s="174"/>
      <c r="J390" s="175"/>
    </row>
    <row r="391" spans="2:10" s="171" customFormat="1">
      <c r="B391" s="173"/>
      <c r="C391" s="173"/>
      <c r="D391" s="174"/>
      <c r="E391" s="174"/>
      <c r="F391" s="174"/>
      <c r="G391" s="174"/>
      <c r="H391" s="174"/>
      <c r="I391" s="174"/>
      <c r="J391" s="175"/>
    </row>
    <row r="392" spans="2:10" s="171" customFormat="1">
      <c r="B392" s="173"/>
      <c r="C392" s="173"/>
      <c r="D392" s="174"/>
      <c r="E392" s="174"/>
      <c r="F392" s="174"/>
      <c r="G392" s="174"/>
      <c r="H392" s="174"/>
      <c r="I392" s="174"/>
      <c r="J392" s="175"/>
    </row>
    <row r="393" spans="2:10" s="171" customFormat="1">
      <c r="B393" s="173"/>
      <c r="C393" s="173"/>
      <c r="D393" s="174"/>
      <c r="E393" s="174"/>
      <c r="F393" s="174"/>
      <c r="G393" s="174"/>
      <c r="H393" s="174"/>
      <c r="I393" s="174"/>
      <c r="J393" s="175"/>
    </row>
    <row r="394" spans="2:10" s="171" customFormat="1">
      <c r="B394" s="173"/>
      <c r="C394" s="173"/>
      <c r="D394" s="174"/>
      <c r="E394" s="174"/>
      <c r="F394" s="174"/>
      <c r="G394" s="174"/>
      <c r="H394" s="174"/>
      <c r="I394" s="174"/>
      <c r="J394" s="175"/>
    </row>
    <row r="395" spans="2:10" s="171" customFormat="1">
      <c r="B395" s="173"/>
      <c r="C395" s="173"/>
      <c r="D395" s="174"/>
      <c r="E395" s="174"/>
      <c r="F395" s="174"/>
      <c r="G395" s="174"/>
      <c r="H395" s="174"/>
      <c r="I395" s="174"/>
      <c r="J395" s="175"/>
    </row>
    <row r="396" spans="2:10" s="171" customFormat="1">
      <c r="B396" s="173"/>
      <c r="C396" s="173"/>
      <c r="D396" s="174"/>
      <c r="E396" s="174"/>
      <c r="F396" s="174"/>
      <c r="G396" s="174"/>
      <c r="H396" s="174"/>
      <c r="I396" s="174"/>
      <c r="J396" s="175"/>
    </row>
    <row r="397" spans="2:10" s="171" customFormat="1">
      <c r="B397" s="173"/>
      <c r="C397" s="173"/>
      <c r="D397" s="174"/>
      <c r="E397" s="174"/>
      <c r="F397" s="174"/>
      <c r="G397" s="174"/>
      <c r="H397" s="174"/>
      <c r="I397" s="174"/>
      <c r="J397" s="175"/>
    </row>
    <row r="398" spans="2:10" s="171" customFormat="1">
      <c r="B398" s="173"/>
      <c r="C398" s="173"/>
      <c r="D398" s="174"/>
      <c r="E398" s="174"/>
      <c r="F398" s="174"/>
      <c r="G398" s="174"/>
      <c r="H398" s="174"/>
      <c r="I398" s="174"/>
      <c r="J398" s="175"/>
    </row>
    <row r="399" spans="2:10" s="171" customFormat="1">
      <c r="B399" s="173"/>
      <c r="C399" s="173"/>
      <c r="D399" s="174"/>
      <c r="E399" s="174"/>
      <c r="F399" s="174"/>
      <c r="G399" s="174"/>
      <c r="H399" s="174"/>
      <c r="I399" s="174"/>
      <c r="J399" s="175"/>
    </row>
    <row r="400" spans="2:10" s="171" customFormat="1">
      <c r="B400" s="173"/>
      <c r="C400" s="173"/>
      <c r="D400" s="174"/>
      <c r="E400" s="174"/>
      <c r="F400" s="174"/>
      <c r="G400" s="174"/>
      <c r="H400" s="174"/>
      <c r="I400" s="174"/>
      <c r="J400" s="175"/>
    </row>
    <row r="401" spans="2:10" s="171" customFormat="1">
      <c r="B401" s="173"/>
      <c r="C401" s="173"/>
      <c r="D401" s="174"/>
      <c r="E401" s="174"/>
      <c r="F401" s="174"/>
      <c r="G401" s="174"/>
      <c r="H401" s="174"/>
      <c r="I401" s="174"/>
      <c r="J401" s="175"/>
    </row>
    <row r="402" spans="2:10" s="171" customFormat="1">
      <c r="B402" s="173"/>
      <c r="C402" s="173"/>
      <c r="D402" s="174"/>
      <c r="E402" s="174"/>
      <c r="F402" s="174"/>
      <c r="G402" s="174"/>
      <c r="H402" s="174"/>
      <c r="I402" s="174"/>
      <c r="J402" s="175"/>
    </row>
    <row r="403" spans="2:10" s="171" customFormat="1">
      <c r="B403" s="173"/>
      <c r="C403" s="173"/>
      <c r="D403" s="174"/>
      <c r="E403" s="174"/>
      <c r="F403" s="174"/>
      <c r="G403" s="174"/>
      <c r="H403" s="174"/>
      <c r="I403" s="174"/>
      <c r="J403" s="175"/>
    </row>
    <row r="404" spans="2:10" s="171" customFormat="1">
      <c r="B404" s="173"/>
      <c r="C404" s="173"/>
      <c r="D404" s="174"/>
      <c r="E404" s="174"/>
      <c r="F404" s="174"/>
      <c r="G404" s="174"/>
      <c r="H404" s="174"/>
      <c r="I404" s="174"/>
      <c r="J404" s="175"/>
    </row>
    <row r="405" spans="2:10" s="171" customFormat="1">
      <c r="B405" s="173"/>
      <c r="C405" s="173"/>
      <c r="D405" s="174"/>
      <c r="E405" s="174"/>
      <c r="F405" s="174"/>
      <c r="G405" s="174"/>
      <c r="H405" s="174"/>
      <c r="I405" s="174"/>
      <c r="J405" s="175"/>
    </row>
    <row r="406" spans="2:10" s="171" customFormat="1">
      <c r="B406" s="173"/>
      <c r="C406" s="173"/>
      <c r="D406" s="174"/>
      <c r="E406" s="174"/>
      <c r="F406" s="174"/>
      <c r="G406" s="174"/>
      <c r="H406" s="174"/>
      <c r="I406" s="174"/>
      <c r="J406" s="175"/>
    </row>
    <row r="407" spans="2:10" s="171" customFormat="1">
      <c r="B407" s="173"/>
      <c r="C407" s="173"/>
      <c r="D407" s="174"/>
      <c r="E407" s="174"/>
      <c r="F407" s="174"/>
      <c r="G407" s="174"/>
      <c r="H407" s="174"/>
      <c r="I407" s="174"/>
      <c r="J407" s="175"/>
    </row>
    <row r="408" spans="2:10" s="171" customFormat="1">
      <c r="B408" s="173"/>
      <c r="C408" s="173"/>
      <c r="D408" s="174"/>
      <c r="E408" s="174"/>
      <c r="F408" s="174"/>
      <c r="G408" s="174"/>
      <c r="H408" s="174"/>
      <c r="I408" s="174"/>
      <c r="J408" s="175"/>
    </row>
    <row r="409" spans="2:10" s="171" customFormat="1">
      <c r="B409" s="173"/>
      <c r="C409" s="173"/>
      <c r="D409" s="174"/>
      <c r="E409" s="174"/>
      <c r="F409" s="174"/>
      <c r="G409" s="174"/>
      <c r="H409" s="174"/>
      <c r="I409" s="174"/>
      <c r="J409" s="175"/>
    </row>
    <row r="410" spans="2:10" s="171" customFormat="1">
      <c r="B410" s="173"/>
      <c r="C410" s="173"/>
      <c r="D410" s="174"/>
      <c r="E410" s="174"/>
      <c r="F410" s="174"/>
      <c r="G410" s="174"/>
      <c r="H410" s="174"/>
      <c r="I410" s="174"/>
      <c r="J410" s="175"/>
    </row>
    <row r="411" spans="2:10" s="171" customFormat="1">
      <c r="B411" s="173"/>
      <c r="C411" s="173"/>
      <c r="D411" s="174"/>
      <c r="E411" s="174"/>
      <c r="F411" s="174"/>
      <c r="G411" s="174"/>
      <c r="H411" s="174"/>
      <c r="I411" s="174"/>
      <c r="J411" s="175"/>
    </row>
    <row r="412" spans="2:10" s="171" customFormat="1">
      <c r="B412" s="173"/>
      <c r="C412" s="173"/>
      <c r="D412" s="174"/>
      <c r="E412" s="174"/>
      <c r="F412" s="174"/>
      <c r="G412" s="174"/>
      <c r="H412" s="174"/>
      <c r="I412" s="174"/>
      <c r="J412" s="175"/>
    </row>
    <row r="413" spans="2:10" s="171" customFormat="1">
      <c r="B413" s="173"/>
      <c r="C413" s="173"/>
      <c r="D413" s="174"/>
      <c r="E413" s="174"/>
      <c r="F413" s="174"/>
      <c r="G413" s="174"/>
      <c r="H413" s="174"/>
      <c r="I413" s="174"/>
      <c r="J413" s="175"/>
    </row>
    <row r="414" spans="2:10" s="171" customFormat="1">
      <c r="B414" s="173"/>
      <c r="C414" s="173"/>
      <c r="D414" s="174"/>
      <c r="E414" s="174"/>
      <c r="F414" s="174"/>
      <c r="G414" s="174"/>
      <c r="H414" s="174"/>
      <c r="I414" s="174"/>
      <c r="J414" s="175"/>
    </row>
    <row r="415" spans="2:10" s="171" customFormat="1">
      <c r="B415" s="173"/>
      <c r="C415" s="173"/>
      <c r="D415" s="174"/>
      <c r="E415" s="174"/>
      <c r="F415" s="174"/>
      <c r="G415" s="174"/>
      <c r="H415" s="174"/>
      <c r="I415" s="174"/>
      <c r="J415" s="175"/>
    </row>
    <row r="416" spans="2:10" s="171" customFormat="1">
      <c r="B416" s="173"/>
      <c r="C416" s="173"/>
      <c r="D416" s="174"/>
      <c r="E416" s="174"/>
      <c r="F416" s="174"/>
      <c r="G416" s="174"/>
      <c r="H416" s="174"/>
      <c r="I416" s="174"/>
      <c r="J416" s="175"/>
    </row>
    <row r="417" spans="2:10" s="171" customFormat="1">
      <c r="B417" s="173"/>
      <c r="C417" s="173"/>
      <c r="D417" s="174"/>
      <c r="E417" s="174"/>
      <c r="F417" s="174"/>
      <c r="G417" s="174"/>
      <c r="H417" s="174"/>
      <c r="I417" s="174"/>
      <c r="J417" s="175"/>
    </row>
    <row r="418" spans="2:10" s="171" customFormat="1">
      <c r="B418" s="173"/>
      <c r="C418" s="173"/>
      <c r="D418" s="174"/>
      <c r="E418" s="174"/>
      <c r="F418" s="174"/>
      <c r="G418" s="174"/>
      <c r="H418" s="174"/>
      <c r="I418" s="174"/>
      <c r="J418" s="175"/>
    </row>
    <row r="419" spans="2:10" s="171" customFormat="1">
      <c r="B419" s="173"/>
      <c r="C419" s="173"/>
      <c r="D419" s="174"/>
      <c r="E419" s="174"/>
      <c r="F419" s="174"/>
      <c r="G419" s="174"/>
      <c r="H419" s="174"/>
      <c r="I419" s="174"/>
      <c r="J419" s="175"/>
    </row>
    <row r="420" spans="2:10" s="171" customFormat="1">
      <c r="B420" s="173"/>
      <c r="C420" s="173"/>
      <c r="D420" s="174"/>
      <c r="E420" s="174"/>
      <c r="F420" s="174"/>
      <c r="G420" s="174"/>
      <c r="H420" s="174"/>
      <c r="I420" s="174"/>
      <c r="J420" s="175"/>
    </row>
    <row r="421" spans="2:10" s="171" customFormat="1">
      <c r="B421" s="173"/>
      <c r="C421" s="173"/>
      <c r="D421" s="174"/>
      <c r="E421" s="174"/>
      <c r="F421" s="174"/>
      <c r="G421" s="174"/>
      <c r="H421" s="174"/>
      <c r="I421" s="174"/>
      <c r="J421" s="175"/>
    </row>
    <row r="422" spans="2:10" s="171" customFormat="1">
      <c r="B422" s="173"/>
      <c r="C422" s="173"/>
      <c r="D422" s="174"/>
      <c r="E422" s="174"/>
      <c r="F422" s="174"/>
      <c r="G422" s="174"/>
      <c r="H422" s="174"/>
      <c r="I422" s="174"/>
      <c r="J422" s="175"/>
    </row>
    <row r="423" spans="2:10" s="171" customFormat="1">
      <c r="B423" s="173"/>
      <c r="C423" s="173"/>
      <c r="D423" s="174"/>
      <c r="E423" s="174"/>
      <c r="F423" s="174"/>
      <c r="G423" s="174"/>
      <c r="H423" s="174"/>
      <c r="I423" s="174"/>
      <c r="J423" s="175"/>
    </row>
    <row r="424" spans="2:10" s="171" customFormat="1">
      <c r="B424" s="173"/>
      <c r="C424" s="173"/>
      <c r="D424" s="174"/>
      <c r="E424" s="174"/>
      <c r="F424" s="174"/>
      <c r="G424" s="174"/>
      <c r="H424" s="174"/>
      <c r="I424" s="174"/>
      <c r="J424" s="175"/>
    </row>
    <row r="425" spans="2:10" s="171" customFormat="1">
      <c r="B425" s="173"/>
      <c r="C425" s="173"/>
      <c r="D425" s="174"/>
      <c r="E425" s="174"/>
      <c r="F425" s="174"/>
      <c r="G425" s="174"/>
      <c r="H425" s="174"/>
      <c r="I425" s="174"/>
      <c r="J425" s="175"/>
    </row>
    <row r="426" spans="2:10" s="171" customFormat="1">
      <c r="B426" s="173"/>
      <c r="C426" s="173"/>
      <c r="D426" s="174"/>
      <c r="E426" s="174"/>
      <c r="F426" s="174"/>
      <c r="G426" s="174"/>
      <c r="H426" s="174"/>
      <c r="I426" s="174"/>
      <c r="J426" s="175"/>
    </row>
    <row r="427" spans="2:10" s="171" customFormat="1">
      <c r="B427" s="173"/>
      <c r="C427" s="173"/>
      <c r="D427" s="174"/>
      <c r="E427" s="174"/>
      <c r="F427" s="174"/>
      <c r="G427" s="174"/>
      <c r="H427" s="174"/>
      <c r="I427" s="174"/>
      <c r="J427" s="175"/>
    </row>
    <row r="428" spans="2:10" s="171" customFormat="1">
      <c r="B428" s="173"/>
      <c r="C428" s="173"/>
      <c r="D428" s="174"/>
      <c r="E428" s="174"/>
      <c r="F428" s="174"/>
      <c r="G428" s="174"/>
      <c r="H428" s="174"/>
      <c r="I428" s="174"/>
      <c r="J428" s="175"/>
    </row>
    <row r="429" spans="2:10" s="171" customFormat="1">
      <c r="B429" s="173"/>
      <c r="C429" s="173"/>
      <c r="D429" s="174"/>
      <c r="E429" s="174"/>
      <c r="F429" s="174"/>
      <c r="G429" s="174"/>
      <c r="H429" s="174"/>
      <c r="I429" s="174"/>
      <c r="J429" s="175"/>
    </row>
    <row r="430" spans="2:10" s="171" customFormat="1">
      <c r="B430" s="173"/>
      <c r="C430" s="173"/>
      <c r="D430" s="174"/>
      <c r="E430" s="174"/>
      <c r="F430" s="174"/>
      <c r="G430" s="174"/>
      <c r="H430" s="174"/>
      <c r="I430" s="174"/>
      <c r="J430" s="175"/>
    </row>
    <row r="431" spans="2:10" s="171" customFormat="1">
      <c r="B431" s="173"/>
      <c r="C431" s="173"/>
      <c r="D431" s="174"/>
      <c r="E431" s="174"/>
      <c r="F431" s="174"/>
      <c r="G431" s="174"/>
      <c r="H431" s="174"/>
      <c r="I431" s="174"/>
      <c r="J431" s="175"/>
    </row>
    <row r="432" spans="2:10" s="171" customFormat="1">
      <c r="B432" s="173"/>
      <c r="C432" s="173"/>
      <c r="D432" s="174"/>
      <c r="E432" s="174"/>
      <c r="F432" s="174"/>
      <c r="G432" s="174"/>
      <c r="H432" s="174"/>
      <c r="I432" s="174"/>
      <c r="J432" s="175"/>
    </row>
    <row r="433" spans="2:10" s="171" customFormat="1">
      <c r="B433" s="173"/>
      <c r="C433" s="173"/>
      <c r="D433" s="174"/>
      <c r="E433" s="174"/>
      <c r="F433" s="174"/>
      <c r="G433" s="174"/>
      <c r="H433" s="174"/>
      <c r="I433" s="174"/>
      <c r="J433" s="175"/>
    </row>
    <row r="434" spans="2:10" s="171" customFormat="1">
      <c r="B434" s="173"/>
      <c r="C434" s="173"/>
      <c r="D434" s="174"/>
      <c r="E434" s="174"/>
      <c r="F434" s="174"/>
      <c r="G434" s="174"/>
      <c r="H434" s="174"/>
      <c r="I434" s="174"/>
      <c r="J434" s="175"/>
    </row>
    <row r="435" spans="2:10" s="171" customFormat="1">
      <c r="B435" s="173"/>
      <c r="C435" s="173"/>
      <c r="D435" s="174"/>
      <c r="E435" s="174"/>
      <c r="F435" s="174"/>
      <c r="G435" s="174"/>
      <c r="H435" s="174"/>
      <c r="I435" s="174"/>
      <c r="J435" s="175"/>
    </row>
    <row r="436" spans="2:10" s="171" customFormat="1">
      <c r="B436" s="173"/>
      <c r="C436" s="173"/>
      <c r="D436" s="174"/>
      <c r="E436" s="174"/>
      <c r="F436" s="174"/>
      <c r="G436" s="174"/>
      <c r="H436" s="174"/>
      <c r="I436" s="174"/>
      <c r="J436" s="175"/>
    </row>
    <row r="437" spans="2:10" s="171" customFormat="1">
      <c r="B437" s="173"/>
      <c r="C437" s="173"/>
      <c r="D437" s="174"/>
      <c r="E437" s="174"/>
      <c r="F437" s="174"/>
      <c r="G437" s="174"/>
      <c r="H437" s="174"/>
      <c r="I437" s="174"/>
      <c r="J437" s="175"/>
    </row>
    <row r="438" spans="2:10" s="171" customFormat="1">
      <c r="B438" s="173"/>
      <c r="C438" s="173"/>
      <c r="D438" s="174"/>
      <c r="E438" s="174"/>
      <c r="F438" s="174"/>
      <c r="G438" s="174"/>
      <c r="H438" s="174"/>
      <c r="I438" s="174"/>
      <c r="J438" s="175"/>
    </row>
    <row r="439" spans="2:10" s="171" customFormat="1">
      <c r="B439" s="173"/>
      <c r="C439" s="173"/>
      <c r="D439" s="174"/>
      <c r="E439" s="174"/>
      <c r="F439" s="174"/>
      <c r="G439" s="174"/>
      <c r="H439" s="174"/>
      <c r="I439" s="174"/>
      <c r="J439" s="175"/>
    </row>
    <row r="440" spans="2:10" s="171" customFormat="1">
      <c r="B440" s="173"/>
      <c r="C440" s="173"/>
      <c r="D440" s="174"/>
      <c r="E440" s="174"/>
      <c r="F440" s="174"/>
      <c r="G440" s="174"/>
      <c r="H440" s="174"/>
      <c r="I440" s="174"/>
      <c r="J440" s="175"/>
    </row>
    <row r="441" spans="2:10" s="171" customFormat="1">
      <c r="B441" s="173"/>
      <c r="C441" s="173"/>
      <c r="D441" s="174"/>
      <c r="E441" s="174"/>
      <c r="F441" s="174"/>
      <c r="G441" s="174"/>
      <c r="H441" s="174"/>
      <c r="I441" s="174"/>
      <c r="J441" s="175"/>
    </row>
    <row r="442" spans="2:10" s="171" customFormat="1">
      <c r="B442" s="173"/>
      <c r="C442" s="173"/>
      <c r="D442" s="174"/>
      <c r="E442" s="174"/>
      <c r="F442" s="174"/>
      <c r="G442" s="174"/>
      <c r="H442" s="174"/>
      <c r="I442" s="174"/>
      <c r="J442" s="175"/>
    </row>
    <row r="443" spans="2:10" s="171" customFormat="1">
      <c r="B443" s="173"/>
      <c r="C443" s="173"/>
      <c r="D443" s="174"/>
      <c r="E443" s="174"/>
      <c r="F443" s="174"/>
      <c r="G443" s="174"/>
      <c r="H443" s="174"/>
      <c r="I443" s="174"/>
      <c r="J443" s="175"/>
    </row>
    <row r="444" spans="2:10" s="171" customFormat="1">
      <c r="B444" s="173"/>
      <c r="C444" s="173"/>
      <c r="D444" s="174"/>
      <c r="E444" s="174"/>
      <c r="F444" s="174"/>
      <c r="G444" s="174"/>
      <c r="H444" s="174"/>
      <c r="I444" s="174"/>
      <c r="J444" s="175"/>
    </row>
    <row r="445" spans="2:10" s="171" customFormat="1">
      <c r="B445" s="173"/>
      <c r="C445" s="173"/>
      <c r="D445" s="174"/>
      <c r="E445" s="174"/>
      <c r="F445" s="174"/>
      <c r="G445" s="174"/>
      <c r="H445" s="174"/>
      <c r="I445" s="174"/>
      <c r="J445" s="175"/>
    </row>
    <row r="446" spans="2:10" s="171" customFormat="1">
      <c r="B446" s="173"/>
      <c r="C446" s="173"/>
      <c r="D446" s="174"/>
      <c r="E446" s="174"/>
      <c r="F446" s="174"/>
      <c r="G446" s="174"/>
      <c r="H446" s="174"/>
      <c r="I446" s="174"/>
      <c r="J446" s="175"/>
    </row>
    <row r="447" spans="2:10" s="171" customFormat="1">
      <c r="B447" s="173"/>
      <c r="C447" s="173"/>
      <c r="D447" s="174"/>
      <c r="E447" s="174"/>
      <c r="F447" s="174"/>
      <c r="G447" s="174"/>
      <c r="H447" s="174"/>
      <c r="I447" s="174"/>
      <c r="J447" s="175"/>
    </row>
    <row r="448" spans="2:10" s="171" customFormat="1">
      <c r="B448" s="173"/>
      <c r="C448" s="173"/>
      <c r="D448" s="174"/>
      <c r="E448" s="174"/>
      <c r="F448" s="174"/>
      <c r="G448" s="174"/>
      <c r="H448" s="174"/>
      <c r="I448" s="174"/>
      <c r="J448" s="175"/>
    </row>
    <row r="449" spans="110:141">
      <c r="DF449" s="170"/>
      <c r="DG449" s="170"/>
      <c r="DH449" s="170"/>
      <c r="DI449" s="170"/>
      <c r="DJ449" s="170"/>
      <c r="DK449" s="170"/>
      <c r="DL449" s="170"/>
      <c r="DM449" s="170"/>
      <c r="DN449" s="170"/>
      <c r="DO449" s="170"/>
      <c r="DP449" s="170"/>
      <c r="DQ449" s="170"/>
      <c r="DR449" s="170"/>
      <c r="DS449" s="170"/>
      <c r="DT449" s="170"/>
      <c r="DU449" s="170"/>
      <c r="DV449" s="170"/>
      <c r="DW449" s="170"/>
      <c r="DX449" s="170"/>
      <c r="DY449" s="170"/>
      <c r="DZ449" s="170"/>
      <c r="EA449" s="170"/>
      <c r="EB449" s="170"/>
      <c r="EC449" s="170"/>
      <c r="ED449" s="170"/>
      <c r="EE449" s="170"/>
      <c r="EF449" s="170"/>
      <c r="EG449" s="170"/>
      <c r="EH449" s="170"/>
      <c r="EI449" s="170"/>
      <c r="EJ449" s="170"/>
      <c r="EK449" s="170"/>
    </row>
    <row r="450" spans="110:141">
      <c r="DF450" s="170"/>
      <c r="DG450" s="170"/>
      <c r="DH450" s="170"/>
      <c r="DI450" s="170"/>
      <c r="DJ450" s="170"/>
      <c r="DK450" s="170"/>
      <c r="DL450" s="170"/>
      <c r="DM450" s="170"/>
      <c r="DN450" s="170"/>
      <c r="DO450" s="170"/>
      <c r="DP450" s="170"/>
      <c r="DQ450" s="170"/>
      <c r="DR450" s="170"/>
      <c r="DS450" s="170"/>
      <c r="DT450" s="170"/>
      <c r="DU450" s="170"/>
      <c r="DV450" s="170"/>
      <c r="DW450" s="170"/>
      <c r="DX450" s="170"/>
      <c r="DY450" s="170"/>
      <c r="DZ450" s="170"/>
      <c r="EA450" s="170"/>
      <c r="EB450" s="170"/>
      <c r="EC450" s="170"/>
      <c r="ED450" s="170"/>
      <c r="EE450" s="170"/>
      <c r="EF450" s="170"/>
      <c r="EG450" s="170"/>
      <c r="EH450" s="170"/>
      <c r="EI450" s="170"/>
      <c r="EJ450" s="170"/>
      <c r="EK450" s="170"/>
    </row>
    <row r="451" spans="110:141">
      <c r="DF451" s="170"/>
      <c r="DG451" s="170"/>
      <c r="DH451" s="170"/>
      <c r="DI451" s="170"/>
      <c r="DJ451" s="170"/>
      <c r="DK451" s="170"/>
      <c r="DL451" s="170"/>
      <c r="DM451" s="170"/>
      <c r="DN451" s="170"/>
      <c r="DO451" s="170"/>
      <c r="DP451" s="170"/>
      <c r="DQ451" s="170"/>
      <c r="DR451" s="170"/>
      <c r="DS451" s="170"/>
      <c r="DT451" s="170"/>
      <c r="DU451" s="170"/>
      <c r="DV451" s="170"/>
      <c r="DW451" s="170"/>
      <c r="DX451" s="170"/>
      <c r="DY451" s="170"/>
      <c r="DZ451" s="170"/>
      <c r="EA451" s="170"/>
      <c r="EB451" s="170"/>
      <c r="EC451" s="170"/>
      <c r="ED451" s="170"/>
      <c r="EE451" s="170"/>
      <c r="EF451" s="170"/>
      <c r="EG451" s="170"/>
      <c r="EH451" s="170"/>
      <c r="EI451" s="170"/>
      <c r="EJ451" s="170"/>
      <c r="EK451" s="170"/>
    </row>
    <row r="452" spans="110:141">
      <c r="DF452" s="170"/>
      <c r="DG452" s="170"/>
      <c r="DH452" s="170"/>
      <c r="DI452" s="170"/>
      <c r="DJ452" s="170"/>
      <c r="DK452" s="170"/>
      <c r="DL452" s="170"/>
      <c r="DM452" s="170"/>
      <c r="DN452" s="170"/>
      <c r="DO452" s="170"/>
      <c r="DP452" s="170"/>
      <c r="DQ452" s="170"/>
      <c r="DR452" s="170"/>
      <c r="DS452" s="170"/>
      <c r="DT452" s="170"/>
      <c r="DU452" s="170"/>
      <c r="DV452" s="170"/>
      <c r="DW452" s="170"/>
      <c r="DX452" s="170"/>
      <c r="DY452" s="170"/>
      <c r="DZ452" s="170"/>
      <c r="EA452" s="170"/>
      <c r="EB452" s="170"/>
      <c r="EC452" s="170"/>
      <c r="ED452" s="170"/>
      <c r="EE452" s="170"/>
      <c r="EF452" s="170"/>
      <c r="EG452" s="170"/>
      <c r="EH452" s="170"/>
      <c r="EI452" s="170"/>
      <c r="EJ452" s="170"/>
      <c r="EK452" s="170"/>
    </row>
    <row r="453" spans="110:141">
      <c r="DF453" s="170"/>
      <c r="DG453" s="170"/>
      <c r="DH453" s="170"/>
      <c r="DI453" s="170"/>
      <c r="DJ453" s="170"/>
      <c r="DK453" s="170"/>
      <c r="DL453" s="170"/>
      <c r="DM453" s="170"/>
      <c r="DN453" s="170"/>
      <c r="DO453" s="170"/>
      <c r="DP453" s="170"/>
      <c r="DQ453" s="170"/>
      <c r="DR453" s="170"/>
      <c r="DS453" s="170"/>
      <c r="DT453" s="170"/>
      <c r="DU453" s="170"/>
      <c r="DV453" s="170"/>
      <c r="DW453" s="170"/>
      <c r="DX453" s="170"/>
      <c r="DY453" s="170"/>
      <c r="DZ453" s="170"/>
      <c r="EA453" s="170"/>
      <c r="EB453" s="170"/>
      <c r="EC453" s="170"/>
      <c r="ED453" s="170"/>
      <c r="EE453" s="170"/>
      <c r="EF453" s="170"/>
      <c r="EG453" s="170"/>
      <c r="EH453" s="170"/>
      <c r="EI453" s="170"/>
      <c r="EJ453" s="170"/>
      <c r="EK453" s="170"/>
    </row>
    <row r="454" spans="110:141">
      <c r="DF454" s="170"/>
      <c r="DG454" s="170"/>
      <c r="DH454" s="170"/>
      <c r="DI454" s="170"/>
      <c r="DJ454" s="170"/>
      <c r="DK454" s="170"/>
      <c r="DL454" s="170"/>
      <c r="DM454" s="170"/>
      <c r="DN454" s="170"/>
      <c r="DO454" s="170"/>
      <c r="DP454" s="170"/>
      <c r="DQ454" s="170"/>
      <c r="DR454" s="170"/>
      <c r="DS454" s="170"/>
      <c r="DT454" s="170"/>
      <c r="DU454" s="170"/>
      <c r="DV454" s="170"/>
      <c r="DW454" s="170"/>
      <c r="DX454" s="170"/>
      <c r="DY454" s="170"/>
      <c r="DZ454" s="170"/>
      <c r="EA454" s="170"/>
      <c r="EB454" s="170"/>
      <c r="EC454" s="170"/>
      <c r="ED454" s="170"/>
      <c r="EE454" s="170"/>
      <c r="EF454" s="170"/>
      <c r="EG454" s="170"/>
      <c r="EH454" s="170"/>
      <c r="EI454" s="170"/>
      <c r="EJ454" s="170"/>
      <c r="EK454" s="170"/>
    </row>
    <row r="455" spans="110:141">
      <c r="DF455" s="170"/>
      <c r="DG455" s="170"/>
      <c r="DH455" s="170"/>
      <c r="DI455" s="170"/>
      <c r="DJ455" s="170"/>
      <c r="DK455" s="170"/>
      <c r="DL455" s="170"/>
      <c r="DM455" s="170"/>
      <c r="DN455" s="170"/>
      <c r="DO455" s="170"/>
      <c r="DP455" s="170"/>
      <c r="DQ455" s="170"/>
      <c r="DR455" s="170"/>
      <c r="DS455" s="170"/>
      <c r="DT455" s="170"/>
      <c r="DU455" s="170"/>
      <c r="DV455" s="170"/>
      <c r="DW455" s="170"/>
      <c r="DX455" s="170"/>
      <c r="DY455" s="170"/>
      <c r="DZ455" s="170"/>
      <c r="EA455" s="170"/>
      <c r="EB455" s="170"/>
      <c r="EC455" s="170"/>
      <c r="ED455" s="170"/>
      <c r="EE455" s="170"/>
      <c r="EF455" s="170"/>
      <c r="EG455" s="170"/>
      <c r="EH455" s="170"/>
      <c r="EI455" s="170"/>
      <c r="EJ455" s="170"/>
      <c r="EK455" s="170"/>
    </row>
    <row r="456" spans="110:141">
      <c r="DF456" s="170"/>
      <c r="DG456" s="170"/>
      <c r="DH456" s="170"/>
      <c r="DI456" s="170"/>
      <c r="DJ456" s="170"/>
      <c r="DK456" s="170"/>
      <c r="DL456" s="170"/>
      <c r="DM456" s="170"/>
      <c r="DN456" s="170"/>
      <c r="DO456" s="170"/>
      <c r="DP456" s="170"/>
      <c r="DQ456" s="170"/>
      <c r="DR456" s="170"/>
      <c r="DS456" s="170"/>
      <c r="DT456" s="170"/>
      <c r="DU456" s="170"/>
      <c r="DV456" s="170"/>
      <c r="DW456" s="170"/>
      <c r="DX456" s="170"/>
      <c r="DY456" s="170"/>
      <c r="DZ456" s="170"/>
      <c r="EA456" s="170"/>
      <c r="EB456" s="170"/>
      <c r="EC456" s="170"/>
      <c r="ED456" s="170"/>
      <c r="EE456" s="170"/>
      <c r="EF456" s="170"/>
      <c r="EG456" s="170"/>
      <c r="EH456" s="170"/>
      <c r="EI456" s="170"/>
      <c r="EJ456" s="170"/>
      <c r="EK456" s="170"/>
    </row>
    <row r="457" spans="110:141">
      <c r="DF457" s="170"/>
      <c r="DG457" s="170"/>
      <c r="DH457" s="170"/>
      <c r="DI457" s="170"/>
      <c r="DJ457" s="170"/>
      <c r="DK457" s="170"/>
      <c r="DL457" s="170"/>
      <c r="DM457" s="170"/>
      <c r="DN457" s="170"/>
      <c r="DO457" s="170"/>
      <c r="DP457" s="170"/>
      <c r="DQ457" s="170"/>
      <c r="DR457" s="170"/>
      <c r="DS457" s="170"/>
      <c r="DT457" s="170"/>
      <c r="DU457" s="170"/>
      <c r="DV457" s="170"/>
      <c r="DW457" s="170"/>
      <c r="DX457" s="170"/>
      <c r="DY457" s="170"/>
      <c r="DZ457" s="170"/>
      <c r="EA457" s="170"/>
      <c r="EB457" s="170"/>
      <c r="EC457" s="170"/>
      <c r="ED457" s="170"/>
      <c r="EE457" s="170"/>
      <c r="EF457" s="170"/>
      <c r="EG457" s="170"/>
      <c r="EH457" s="170"/>
      <c r="EI457" s="170"/>
      <c r="EJ457" s="170"/>
      <c r="EK457" s="170"/>
    </row>
    <row r="458" spans="110:141">
      <c r="DF458" s="170"/>
      <c r="DG458" s="170"/>
      <c r="DH458" s="170"/>
      <c r="DI458" s="170"/>
      <c r="DJ458" s="170"/>
      <c r="DK458" s="170"/>
      <c r="DL458" s="170"/>
      <c r="DM458" s="170"/>
      <c r="DN458" s="170"/>
      <c r="DO458" s="170"/>
      <c r="DP458" s="170"/>
      <c r="DQ458" s="170"/>
      <c r="DR458" s="170"/>
      <c r="DS458" s="170"/>
      <c r="DT458" s="170"/>
      <c r="DU458" s="170"/>
      <c r="DV458" s="170"/>
      <c r="DW458" s="170"/>
      <c r="DX458" s="170"/>
      <c r="DY458" s="170"/>
      <c r="DZ458" s="170"/>
      <c r="EA458" s="170"/>
      <c r="EB458" s="170"/>
      <c r="EC458" s="170"/>
      <c r="ED458" s="170"/>
      <c r="EE458" s="170"/>
      <c r="EF458" s="170"/>
      <c r="EG458" s="170"/>
      <c r="EH458" s="170"/>
      <c r="EI458" s="170"/>
      <c r="EJ458" s="170"/>
      <c r="EK458" s="170"/>
    </row>
    <row r="459" spans="110:141">
      <c r="DF459" s="170"/>
      <c r="DG459" s="170"/>
      <c r="DH459" s="170"/>
      <c r="DI459" s="170"/>
      <c r="DJ459" s="170"/>
      <c r="DK459" s="170"/>
      <c r="DL459" s="170"/>
      <c r="DM459" s="170"/>
      <c r="DN459" s="170"/>
      <c r="DO459" s="170"/>
      <c r="DP459" s="170"/>
      <c r="DQ459" s="170"/>
      <c r="DR459" s="170"/>
      <c r="DS459" s="170"/>
      <c r="DT459" s="170"/>
      <c r="DU459" s="170"/>
      <c r="DV459" s="170"/>
      <c r="DW459" s="170"/>
      <c r="DX459" s="170"/>
      <c r="DY459" s="170"/>
      <c r="DZ459" s="170"/>
      <c r="EA459" s="170"/>
      <c r="EB459" s="170"/>
      <c r="EC459" s="170"/>
      <c r="ED459" s="170"/>
      <c r="EE459" s="170"/>
      <c r="EF459" s="170"/>
      <c r="EG459" s="170"/>
      <c r="EH459" s="170"/>
      <c r="EI459" s="170"/>
      <c r="EJ459" s="170"/>
      <c r="EK459" s="170"/>
    </row>
    <row r="460" spans="110:141">
      <c r="DF460" s="170"/>
      <c r="DG460" s="170"/>
      <c r="DH460" s="170"/>
      <c r="DI460" s="170"/>
      <c r="DJ460" s="170"/>
      <c r="DK460" s="170"/>
      <c r="DL460" s="170"/>
      <c r="DM460" s="170"/>
      <c r="DN460" s="170"/>
      <c r="DO460" s="170"/>
      <c r="DP460" s="170"/>
      <c r="DQ460" s="170"/>
      <c r="DR460" s="170"/>
      <c r="DS460" s="170"/>
      <c r="DT460" s="170"/>
      <c r="DU460" s="170"/>
      <c r="DV460" s="170"/>
      <c r="DW460" s="170"/>
      <c r="DX460" s="170"/>
      <c r="DY460" s="170"/>
      <c r="DZ460" s="170"/>
      <c r="EA460" s="170"/>
      <c r="EB460" s="170"/>
      <c r="EC460" s="170"/>
      <c r="ED460" s="170"/>
      <c r="EE460" s="170"/>
      <c r="EF460" s="170"/>
      <c r="EG460" s="170"/>
      <c r="EH460" s="170"/>
      <c r="EI460" s="170"/>
      <c r="EJ460" s="170"/>
      <c r="EK460" s="170"/>
    </row>
    <row r="461" spans="110:141">
      <c r="DF461" s="170"/>
      <c r="DG461" s="170"/>
      <c r="DH461" s="170"/>
      <c r="DI461" s="170"/>
      <c r="DJ461" s="170"/>
      <c r="DK461" s="170"/>
      <c r="DL461" s="170"/>
      <c r="DM461" s="170"/>
      <c r="DN461" s="170"/>
      <c r="DO461" s="170"/>
      <c r="DP461" s="170"/>
      <c r="DQ461" s="170"/>
      <c r="DR461" s="170"/>
      <c r="DS461" s="170"/>
      <c r="DT461" s="170"/>
      <c r="DU461" s="170"/>
      <c r="DV461" s="170"/>
      <c r="DW461" s="170"/>
      <c r="DX461" s="170"/>
      <c r="DY461" s="170"/>
      <c r="DZ461" s="170"/>
      <c r="EA461" s="170"/>
      <c r="EB461" s="170"/>
      <c r="EC461" s="170"/>
      <c r="ED461" s="170"/>
      <c r="EE461" s="170"/>
      <c r="EF461" s="170"/>
      <c r="EG461" s="170"/>
      <c r="EH461" s="170"/>
      <c r="EI461" s="170"/>
      <c r="EJ461" s="170"/>
      <c r="EK461" s="170"/>
    </row>
    <row r="462" spans="110:141">
      <c r="DF462" s="170"/>
      <c r="DG462" s="170"/>
      <c r="DH462" s="170"/>
      <c r="DI462" s="170"/>
      <c r="DJ462" s="170"/>
      <c r="DK462" s="170"/>
      <c r="DL462" s="170"/>
      <c r="DM462" s="170"/>
      <c r="DN462" s="170"/>
      <c r="DO462" s="170"/>
      <c r="DP462" s="170"/>
      <c r="DQ462" s="170"/>
      <c r="DR462" s="170"/>
      <c r="DS462" s="170"/>
      <c r="DT462" s="170"/>
      <c r="DU462" s="170"/>
      <c r="DV462" s="170"/>
      <c r="DW462" s="170"/>
      <c r="DX462" s="170"/>
      <c r="DY462" s="170"/>
      <c r="DZ462" s="170"/>
      <c r="EA462" s="170"/>
      <c r="EB462" s="170"/>
      <c r="EC462" s="170"/>
      <c r="ED462" s="170"/>
      <c r="EE462" s="170"/>
      <c r="EF462" s="170"/>
      <c r="EG462" s="170"/>
      <c r="EH462" s="170"/>
      <c r="EI462" s="170"/>
      <c r="EJ462" s="170"/>
      <c r="EK462" s="170"/>
    </row>
    <row r="463" spans="110:141">
      <c r="DF463" s="170"/>
      <c r="DG463" s="170"/>
      <c r="DH463" s="170"/>
      <c r="DI463" s="170"/>
      <c r="DJ463" s="170"/>
      <c r="DK463" s="170"/>
      <c r="DL463" s="170"/>
      <c r="DM463" s="170"/>
      <c r="DN463" s="170"/>
      <c r="DO463" s="170"/>
      <c r="DP463" s="170"/>
      <c r="DQ463" s="170"/>
      <c r="DR463" s="170"/>
      <c r="DS463" s="170"/>
      <c r="DT463" s="170"/>
      <c r="DU463" s="170"/>
      <c r="DV463" s="170"/>
      <c r="DW463" s="170"/>
      <c r="DX463" s="170"/>
      <c r="DY463" s="170"/>
      <c r="DZ463" s="170"/>
      <c r="EA463" s="170"/>
      <c r="EB463" s="170"/>
      <c r="EC463" s="170"/>
      <c r="ED463" s="170"/>
      <c r="EE463" s="170"/>
      <c r="EF463" s="170"/>
      <c r="EG463" s="170"/>
      <c r="EH463" s="170"/>
      <c r="EI463" s="170"/>
      <c r="EJ463" s="170"/>
      <c r="EK463" s="170"/>
    </row>
    <row r="464" spans="110:141">
      <c r="DF464" s="170"/>
      <c r="DG464" s="170"/>
      <c r="DH464" s="170"/>
      <c r="DI464" s="170"/>
      <c r="DJ464" s="170"/>
      <c r="DK464" s="170"/>
      <c r="DL464" s="170"/>
      <c r="DM464" s="170"/>
      <c r="DN464" s="170"/>
      <c r="DO464" s="170"/>
      <c r="DP464" s="170"/>
      <c r="DQ464" s="170"/>
      <c r="DR464" s="170"/>
      <c r="DS464" s="170"/>
      <c r="DT464" s="170"/>
      <c r="DU464" s="170"/>
      <c r="DV464" s="170"/>
      <c r="DW464" s="170"/>
      <c r="DX464" s="170"/>
      <c r="DY464" s="170"/>
      <c r="DZ464" s="170"/>
      <c r="EA464" s="170"/>
      <c r="EB464" s="170"/>
      <c r="EC464" s="170"/>
      <c r="ED464" s="170"/>
      <c r="EE464" s="170"/>
      <c r="EF464" s="170"/>
      <c r="EG464" s="170"/>
      <c r="EH464" s="170"/>
      <c r="EI464" s="170"/>
      <c r="EJ464" s="170"/>
      <c r="EK464" s="170"/>
    </row>
    <row r="465" spans="110:141">
      <c r="DF465" s="170"/>
      <c r="DG465" s="170"/>
      <c r="DH465" s="170"/>
      <c r="DI465" s="170"/>
      <c r="DJ465" s="170"/>
      <c r="DK465" s="170"/>
      <c r="DL465" s="170"/>
      <c r="DM465" s="170"/>
      <c r="DN465" s="170"/>
      <c r="DO465" s="170"/>
      <c r="DP465" s="170"/>
      <c r="DQ465" s="170"/>
      <c r="DR465" s="170"/>
      <c r="DS465" s="170"/>
      <c r="DT465" s="170"/>
      <c r="DU465" s="170"/>
      <c r="DV465" s="170"/>
      <c r="DW465" s="170"/>
      <c r="DX465" s="170"/>
      <c r="DY465" s="170"/>
      <c r="DZ465" s="170"/>
      <c r="EA465" s="170"/>
      <c r="EB465" s="170"/>
      <c r="EC465" s="170"/>
      <c r="ED465" s="170"/>
      <c r="EE465" s="170"/>
      <c r="EF465" s="170"/>
      <c r="EG465" s="170"/>
      <c r="EH465" s="170"/>
      <c r="EI465" s="170"/>
      <c r="EJ465" s="170"/>
      <c r="EK465" s="170"/>
    </row>
    <row r="466" spans="110:141">
      <c r="DF466" s="170"/>
      <c r="DG466" s="170"/>
      <c r="DH466" s="170"/>
      <c r="DI466" s="170"/>
      <c r="DJ466" s="170"/>
      <c r="DK466" s="170"/>
      <c r="DL466" s="170"/>
      <c r="DM466" s="170"/>
      <c r="DN466" s="170"/>
      <c r="DO466" s="170"/>
      <c r="DP466" s="170"/>
      <c r="DQ466" s="170"/>
      <c r="DR466" s="170"/>
      <c r="DS466" s="170"/>
      <c r="DT466" s="170"/>
      <c r="DU466" s="170"/>
      <c r="DV466" s="170"/>
      <c r="DW466" s="170"/>
      <c r="DX466" s="170"/>
      <c r="DY466" s="170"/>
      <c r="DZ466" s="170"/>
      <c r="EA466" s="170"/>
      <c r="EB466" s="170"/>
      <c r="EC466" s="170"/>
      <c r="ED466" s="170"/>
      <c r="EE466" s="170"/>
      <c r="EF466" s="170"/>
      <c r="EG466" s="170"/>
      <c r="EH466" s="170"/>
      <c r="EI466" s="170"/>
      <c r="EJ466" s="170"/>
      <c r="EK466" s="170"/>
    </row>
    <row r="467" spans="110:141">
      <c r="DF467" s="170"/>
      <c r="DG467" s="170"/>
      <c r="DH467" s="170"/>
      <c r="DI467" s="170"/>
      <c r="DJ467" s="170"/>
      <c r="DK467" s="170"/>
      <c r="DL467" s="170"/>
      <c r="DM467" s="170"/>
      <c r="DN467" s="170"/>
      <c r="DO467" s="170"/>
      <c r="DP467" s="170"/>
      <c r="DQ467" s="170"/>
      <c r="DR467" s="170"/>
      <c r="DS467" s="170"/>
      <c r="DT467" s="170"/>
      <c r="DU467" s="170"/>
      <c r="DV467" s="170"/>
      <c r="DW467" s="170"/>
      <c r="DX467" s="170"/>
      <c r="DY467" s="170"/>
      <c r="DZ467" s="170"/>
      <c r="EA467" s="170"/>
      <c r="EB467" s="170"/>
      <c r="EC467" s="170"/>
      <c r="ED467" s="170"/>
      <c r="EE467" s="170"/>
      <c r="EF467" s="170"/>
      <c r="EG467" s="170"/>
      <c r="EH467" s="170"/>
      <c r="EI467" s="170"/>
      <c r="EJ467" s="170"/>
      <c r="EK467" s="170"/>
    </row>
    <row r="468" spans="110:141">
      <c r="DF468" s="170"/>
      <c r="DG468" s="170"/>
      <c r="DH468" s="170"/>
      <c r="DI468" s="170"/>
      <c r="DJ468" s="170"/>
      <c r="DK468" s="170"/>
      <c r="DL468" s="170"/>
      <c r="DM468" s="170"/>
      <c r="DN468" s="170"/>
      <c r="DO468" s="170"/>
      <c r="DP468" s="170"/>
      <c r="DQ468" s="170"/>
      <c r="DR468" s="170"/>
      <c r="DS468" s="170"/>
      <c r="DT468" s="170"/>
      <c r="DU468" s="170"/>
      <c r="DV468" s="170"/>
      <c r="DW468" s="170"/>
      <c r="DX468" s="170"/>
      <c r="DY468" s="170"/>
      <c r="DZ468" s="170"/>
      <c r="EA468" s="170"/>
      <c r="EB468" s="170"/>
      <c r="EC468" s="170"/>
      <c r="ED468" s="170"/>
      <c r="EE468" s="170"/>
      <c r="EF468" s="170"/>
      <c r="EG468" s="170"/>
      <c r="EH468" s="170"/>
      <c r="EI468" s="170"/>
      <c r="EJ468" s="170"/>
      <c r="EK468" s="170"/>
    </row>
    <row r="469" spans="110:141">
      <c r="DF469" s="170"/>
      <c r="DG469" s="170"/>
      <c r="DH469" s="170"/>
      <c r="DI469" s="170"/>
      <c r="DJ469" s="170"/>
      <c r="DK469" s="170"/>
      <c r="DL469" s="170"/>
      <c r="DM469" s="170"/>
      <c r="DN469" s="170"/>
      <c r="DO469" s="170"/>
      <c r="DP469" s="170"/>
      <c r="DQ469" s="170"/>
      <c r="DR469" s="170"/>
      <c r="DS469" s="170"/>
      <c r="DT469" s="170"/>
      <c r="DU469" s="170"/>
      <c r="DV469" s="170"/>
      <c r="DW469" s="170"/>
      <c r="DX469" s="170"/>
      <c r="DY469" s="170"/>
      <c r="DZ469" s="170"/>
      <c r="EA469" s="170"/>
      <c r="EB469" s="170"/>
      <c r="EC469" s="170"/>
      <c r="ED469" s="170"/>
      <c r="EE469" s="170"/>
      <c r="EF469" s="170"/>
      <c r="EG469" s="170"/>
      <c r="EH469" s="170"/>
      <c r="EI469" s="170"/>
      <c r="EJ469" s="170"/>
      <c r="EK469" s="170"/>
    </row>
    <row r="470" spans="110:141">
      <c r="DF470" s="170"/>
      <c r="DG470" s="170"/>
      <c r="DH470" s="170"/>
      <c r="DI470" s="170"/>
      <c r="DJ470" s="170"/>
      <c r="DK470" s="170"/>
      <c r="DL470" s="170"/>
      <c r="DM470" s="170"/>
      <c r="DN470" s="170"/>
      <c r="DO470" s="170"/>
      <c r="DP470" s="170"/>
      <c r="DQ470" s="170"/>
      <c r="DR470" s="170"/>
      <c r="DS470" s="170"/>
      <c r="DT470" s="170"/>
      <c r="DU470" s="170"/>
      <c r="DV470" s="170"/>
      <c r="DW470" s="170"/>
      <c r="DX470" s="170"/>
      <c r="DY470" s="170"/>
      <c r="DZ470" s="170"/>
      <c r="EA470" s="170"/>
      <c r="EB470" s="170"/>
      <c r="EC470" s="170"/>
      <c r="ED470" s="170"/>
      <c r="EE470" s="170"/>
      <c r="EF470" s="170"/>
      <c r="EG470" s="170"/>
      <c r="EH470" s="170"/>
      <c r="EI470" s="170"/>
      <c r="EJ470" s="170"/>
      <c r="EK470" s="170"/>
    </row>
    <row r="471" spans="110:141">
      <c r="DF471" s="170"/>
      <c r="DG471" s="170"/>
      <c r="DH471" s="170"/>
      <c r="DI471" s="170"/>
      <c r="DJ471" s="170"/>
      <c r="DK471" s="170"/>
      <c r="DL471" s="170"/>
      <c r="DM471" s="170"/>
      <c r="DN471" s="170"/>
      <c r="DO471" s="170"/>
      <c r="DP471" s="170"/>
      <c r="DQ471" s="170"/>
      <c r="DR471" s="170"/>
      <c r="DS471" s="170"/>
      <c r="DT471" s="170"/>
      <c r="DU471" s="170"/>
      <c r="DV471" s="170"/>
      <c r="DW471" s="170"/>
      <c r="DX471" s="170"/>
      <c r="DY471" s="170"/>
      <c r="DZ471" s="170"/>
      <c r="EA471" s="170"/>
      <c r="EB471" s="170"/>
      <c r="EC471" s="170"/>
      <c r="ED471" s="170"/>
      <c r="EE471" s="170"/>
      <c r="EF471" s="170"/>
      <c r="EG471" s="170"/>
      <c r="EH471" s="170"/>
      <c r="EI471" s="170"/>
      <c r="EJ471" s="170"/>
      <c r="EK471" s="170"/>
    </row>
    <row r="472" spans="110:141">
      <c r="DF472" s="170"/>
      <c r="DG472" s="170"/>
      <c r="DH472" s="170"/>
      <c r="DI472" s="170"/>
      <c r="DJ472" s="170"/>
      <c r="DK472" s="170"/>
      <c r="DL472" s="170"/>
      <c r="DM472" s="170"/>
      <c r="DN472" s="170"/>
      <c r="DO472" s="170"/>
      <c r="DP472" s="170"/>
      <c r="DQ472" s="170"/>
      <c r="DR472" s="170"/>
      <c r="DS472" s="170"/>
      <c r="DT472" s="170"/>
      <c r="DU472" s="170"/>
      <c r="DV472" s="170"/>
      <c r="DW472" s="170"/>
      <c r="DX472" s="170"/>
      <c r="DY472" s="170"/>
      <c r="DZ472" s="170"/>
      <c r="EA472" s="170"/>
      <c r="EB472" s="170"/>
      <c r="EC472" s="170"/>
      <c r="ED472" s="170"/>
      <c r="EE472" s="170"/>
      <c r="EF472" s="170"/>
      <c r="EG472" s="170"/>
      <c r="EH472" s="170"/>
      <c r="EI472" s="170"/>
      <c r="EJ472" s="170"/>
      <c r="EK472" s="170"/>
    </row>
    <row r="473" spans="110:141">
      <c r="DF473" s="170"/>
      <c r="DG473" s="170"/>
      <c r="DH473" s="170"/>
      <c r="DI473" s="170"/>
      <c r="DJ473" s="170"/>
      <c r="DK473" s="170"/>
      <c r="DL473" s="170"/>
      <c r="DM473" s="170"/>
      <c r="DN473" s="170"/>
      <c r="DO473" s="170"/>
      <c r="DP473" s="170"/>
      <c r="DQ473" s="170"/>
      <c r="DR473" s="170"/>
      <c r="DS473" s="170"/>
      <c r="DT473" s="170"/>
      <c r="DU473" s="170"/>
      <c r="DV473" s="170"/>
      <c r="DW473" s="170"/>
      <c r="DX473" s="170"/>
      <c r="DY473" s="170"/>
      <c r="DZ473" s="170"/>
      <c r="EA473" s="170"/>
      <c r="EB473" s="170"/>
      <c r="EC473" s="170"/>
      <c r="ED473" s="170"/>
      <c r="EE473" s="170"/>
      <c r="EF473" s="170"/>
      <c r="EG473" s="170"/>
      <c r="EH473" s="170"/>
      <c r="EI473" s="170"/>
      <c r="EJ473" s="170"/>
      <c r="EK473" s="170"/>
    </row>
    <row r="474" spans="110:141">
      <c r="DF474" s="170"/>
      <c r="DG474" s="170"/>
      <c r="DH474" s="170"/>
      <c r="DI474" s="170"/>
      <c r="DJ474" s="170"/>
      <c r="DK474" s="170"/>
      <c r="DL474" s="170"/>
      <c r="DM474" s="170"/>
      <c r="DN474" s="170"/>
      <c r="DO474" s="170"/>
      <c r="DP474" s="170"/>
      <c r="DQ474" s="170"/>
      <c r="DR474" s="170"/>
      <c r="DS474" s="170"/>
      <c r="DT474" s="170"/>
      <c r="DU474" s="170"/>
      <c r="DV474" s="170"/>
      <c r="DW474" s="170"/>
      <c r="DX474" s="170"/>
      <c r="DY474" s="170"/>
      <c r="DZ474" s="170"/>
      <c r="EA474" s="170"/>
      <c r="EB474" s="170"/>
      <c r="EC474" s="170"/>
      <c r="ED474" s="170"/>
      <c r="EE474" s="170"/>
      <c r="EF474" s="170"/>
      <c r="EG474" s="170"/>
      <c r="EH474" s="170"/>
      <c r="EI474" s="170"/>
      <c r="EJ474" s="170"/>
      <c r="EK474" s="170"/>
    </row>
    <row r="475" spans="110:141">
      <c r="DF475" s="170"/>
      <c r="DG475" s="170"/>
      <c r="DH475" s="170"/>
      <c r="DI475" s="170"/>
      <c r="DJ475" s="170"/>
      <c r="DK475" s="170"/>
      <c r="DL475" s="170"/>
      <c r="DM475" s="170"/>
      <c r="DN475" s="170"/>
      <c r="DO475" s="170"/>
      <c r="DP475" s="170"/>
      <c r="DQ475" s="170"/>
      <c r="DR475" s="170"/>
      <c r="DS475" s="170"/>
      <c r="DT475" s="170"/>
      <c r="DU475" s="170"/>
      <c r="DV475" s="170"/>
      <c r="DW475" s="170"/>
      <c r="DX475" s="170"/>
      <c r="DY475" s="170"/>
      <c r="DZ475" s="170"/>
      <c r="EA475" s="170"/>
      <c r="EB475" s="170"/>
      <c r="EC475" s="170"/>
      <c r="ED475" s="170"/>
      <c r="EE475" s="170"/>
      <c r="EF475" s="170"/>
      <c r="EG475" s="170"/>
      <c r="EH475" s="170"/>
      <c r="EI475" s="170"/>
      <c r="EJ475" s="170"/>
      <c r="EK475" s="170"/>
    </row>
    <row r="476" spans="110:141">
      <c r="DF476" s="170"/>
      <c r="DG476" s="170"/>
      <c r="DH476" s="170"/>
      <c r="DI476" s="170"/>
      <c r="DJ476" s="170"/>
      <c r="DK476" s="170"/>
      <c r="DL476" s="170"/>
      <c r="DM476" s="170"/>
      <c r="DN476" s="170"/>
      <c r="DO476" s="170"/>
      <c r="DP476" s="170"/>
      <c r="DQ476" s="170"/>
      <c r="DR476" s="170"/>
      <c r="DS476" s="170"/>
      <c r="DT476" s="170"/>
      <c r="DU476" s="170"/>
      <c r="DV476" s="170"/>
      <c r="DW476" s="170"/>
      <c r="DX476" s="170"/>
      <c r="DY476" s="170"/>
      <c r="DZ476" s="170"/>
      <c r="EA476" s="170"/>
      <c r="EB476" s="170"/>
      <c r="EC476" s="170"/>
      <c r="ED476" s="170"/>
      <c r="EE476" s="170"/>
      <c r="EF476" s="170"/>
      <c r="EG476" s="170"/>
      <c r="EH476" s="170"/>
      <c r="EI476" s="170"/>
      <c r="EJ476" s="170"/>
      <c r="EK476" s="170"/>
    </row>
    <row r="477" spans="110:141">
      <c r="DF477" s="170"/>
      <c r="DG477" s="170"/>
      <c r="DH477" s="170"/>
      <c r="DI477" s="170"/>
      <c r="DJ477" s="170"/>
      <c r="DK477" s="170"/>
      <c r="DL477" s="170"/>
      <c r="DM477" s="170"/>
      <c r="DN477" s="170"/>
      <c r="DO477" s="170"/>
      <c r="DP477" s="170"/>
      <c r="DQ477" s="170"/>
      <c r="DR477" s="170"/>
      <c r="DS477" s="170"/>
      <c r="DT477" s="170"/>
      <c r="DU477" s="170"/>
      <c r="DV477" s="170"/>
      <c r="DW477" s="170"/>
      <c r="DX477" s="170"/>
      <c r="DY477" s="170"/>
      <c r="DZ477" s="170"/>
      <c r="EA477" s="170"/>
      <c r="EB477" s="170"/>
      <c r="EC477" s="170"/>
      <c r="ED477" s="170"/>
      <c r="EE477" s="170"/>
      <c r="EF477" s="170"/>
      <c r="EG477" s="170"/>
      <c r="EH477" s="170"/>
      <c r="EI477" s="170"/>
      <c r="EJ477" s="170"/>
      <c r="EK477" s="170"/>
    </row>
    <row r="478" spans="110:141">
      <c r="DF478" s="170"/>
      <c r="DG478" s="170"/>
      <c r="DH478" s="170"/>
      <c r="DI478" s="170"/>
      <c r="DJ478" s="170"/>
      <c r="DK478" s="170"/>
      <c r="DL478" s="170"/>
      <c r="DM478" s="170"/>
      <c r="DN478" s="170"/>
      <c r="DO478" s="170"/>
      <c r="DP478" s="170"/>
      <c r="DQ478" s="170"/>
      <c r="DR478" s="170"/>
      <c r="DS478" s="170"/>
      <c r="DT478" s="170"/>
      <c r="DU478" s="170"/>
      <c r="DV478" s="170"/>
      <c r="DW478" s="170"/>
      <c r="DX478" s="170"/>
      <c r="DY478" s="170"/>
      <c r="DZ478" s="170"/>
      <c r="EA478" s="170"/>
      <c r="EB478" s="170"/>
      <c r="EC478" s="170"/>
      <c r="ED478" s="170"/>
      <c r="EE478" s="170"/>
      <c r="EF478" s="170"/>
      <c r="EG478" s="170"/>
      <c r="EH478" s="170"/>
      <c r="EI478" s="170"/>
      <c r="EJ478" s="170"/>
      <c r="EK478" s="170"/>
    </row>
    <row r="479" spans="110:141">
      <c r="DF479" s="170"/>
      <c r="DG479" s="170"/>
      <c r="DH479" s="170"/>
      <c r="DI479" s="170"/>
      <c r="DJ479" s="170"/>
      <c r="DK479" s="170"/>
      <c r="DL479" s="170"/>
      <c r="DM479" s="170"/>
      <c r="DN479" s="170"/>
      <c r="DO479" s="170"/>
      <c r="DP479" s="170"/>
      <c r="DQ479" s="170"/>
      <c r="DR479" s="170"/>
      <c r="DS479" s="170"/>
      <c r="DT479" s="170"/>
      <c r="DU479" s="170"/>
      <c r="DV479" s="170"/>
      <c r="DW479" s="170"/>
      <c r="DX479" s="170"/>
      <c r="DY479" s="170"/>
      <c r="DZ479" s="170"/>
      <c r="EA479" s="170"/>
      <c r="EB479" s="170"/>
      <c r="EC479" s="170"/>
      <c r="ED479" s="170"/>
      <c r="EE479" s="170"/>
      <c r="EF479" s="170"/>
      <c r="EG479" s="170"/>
      <c r="EH479" s="170"/>
      <c r="EI479" s="170"/>
      <c r="EJ479" s="170"/>
      <c r="EK479" s="170"/>
    </row>
    <row r="480" spans="110:141">
      <c r="DF480" s="170"/>
      <c r="DG480" s="170"/>
      <c r="DH480" s="170"/>
      <c r="DI480" s="170"/>
      <c r="DJ480" s="170"/>
      <c r="DK480" s="170"/>
      <c r="DL480" s="170"/>
      <c r="DM480" s="170"/>
      <c r="DN480" s="170"/>
      <c r="DO480" s="170"/>
      <c r="DP480" s="170"/>
      <c r="DQ480" s="170"/>
      <c r="DR480" s="170"/>
      <c r="DS480" s="170"/>
      <c r="DT480" s="170"/>
      <c r="DU480" s="170"/>
      <c r="DV480" s="170"/>
      <c r="DW480" s="170"/>
      <c r="DX480" s="170"/>
      <c r="DY480" s="170"/>
      <c r="DZ480" s="170"/>
      <c r="EA480" s="170"/>
      <c r="EB480" s="170"/>
      <c r="EC480" s="170"/>
      <c r="ED480" s="170"/>
      <c r="EE480" s="170"/>
      <c r="EF480" s="170"/>
      <c r="EG480" s="170"/>
      <c r="EH480" s="170"/>
      <c r="EI480" s="170"/>
      <c r="EJ480" s="170"/>
      <c r="EK480" s="170"/>
    </row>
    <row r="481" spans="110:141">
      <c r="DF481" s="170"/>
      <c r="DG481" s="170"/>
      <c r="DH481" s="170"/>
      <c r="DI481" s="170"/>
      <c r="DJ481" s="170"/>
      <c r="DK481" s="170"/>
      <c r="DL481" s="170"/>
      <c r="DM481" s="170"/>
      <c r="DN481" s="170"/>
      <c r="DO481" s="170"/>
      <c r="DP481" s="170"/>
      <c r="DQ481" s="170"/>
      <c r="DR481" s="170"/>
      <c r="DS481" s="170"/>
      <c r="DT481" s="170"/>
      <c r="DU481" s="170"/>
      <c r="DV481" s="170"/>
      <c r="DW481" s="170"/>
      <c r="DX481" s="170"/>
      <c r="DY481" s="170"/>
      <c r="DZ481" s="170"/>
      <c r="EA481" s="170"/>
      <c r="EB481" s="170"/>
      <c r="EC481" s="170"/>
      <c r="ED481" s="170"/>
      <c r="EE481" s="170"/>
      <c r="EF481" s="170"/>
      <c r="EG481" s="170"/>
      <c r="EH481" s="170"/>
      <c r="EI481" s="170"/>
      <c r="EJ481" s="170"/>
      <c r="EK481" s="170"/>
    </row>
    <row r="482" spans="110:141">
      <c r="DF482" s="170"/>
      <c r="DG482" s="170"/>
      <c r="DH482" s="170"/>
      <c r="DI482" s="170"/>
      <c r="DJ482" s="170"/>
      <c r="DK482" s="170"/>
      <c r="DL482" s="170"/>
      <c r="DM482" s="170"/>
      <c r="DN482" s="170"/>
      <c r="DO482" s="170"/>
      <c r="DP482" s="170"/>
      <c r="DQ482" s="170"/>
      <c r="DR482" s="170"/>
      <c r="DS482" s="170"/>
      <c r="DT482" s="170"/>
      <c r="DU482" s="170"/>
      <c r="DV482" s="170"/>
      <c r="DW482" s="170"/>
      <c r="DX482" s="170"/>
      <c r="DY482" s="170"/>
      <c r="DZ482" s="170"/>
      <c r="EA482" s="170"/>
      <c r="EB482" s="170"/>
      <c r="EC482" s="170"/>
      <c r="ED482" s="170"/>
      <c r="EE482" s="170"/>
      <c r="EF482" s="170"/>
      <c r="EG482" s="170"/>
      <c r="EH482" s="170"/>
      <c r="EI482" s="170"/>
      <c r="EJ482" s="170"/>
      <c r="EK482" s="170"/>
    </row>
    <row r="483" spans="110:141">
      <c r="DF483" s="170"/>
      <c r="DG483" s="170"/>
      <c r="DH483" s="170"/>
      <c r="DI483" s="170"/>
      <c r="DJ483" s="170"/>
      <c r="DK483" s="170"/>
      <c r="DL483" s="170"/>
      <c r="DM483" s="170"/>
      <c r="DN483" s="170"/>
      <c r="DO483" s="170"/>
      <c r="DP483" s="170"/>
      <c r="DQ483" s="170"/>
      <c r="DR483" s="170"/>
      <c r="DS483" s="170"/>
      <c r="DT483" s="170"/>
      <c r="DU483" s="170"/>
      <c r="DV483" s="170"/>
      <c r="DW483" s="170"/>
      <c r="DX483" s="170"/>
      <c r="DY483" s="170"/>
      <c r="DZ483" s="170"/>
      <c r="EA483" s="170"/>
      <c r="EB483" s="170"/>
      <c r="EC483" s="170"/>
      <c r="ED483" s="170"/>
      <c r="EE483" s="170"/>
      <c r="EF483" s="170"/>
      <c r="EG483" s="170"/>
      <c r="EH483" s="170"/>
      <c r="EI483" s="170"/>
      <c r="EJ483" s="170"/>
      <c r="EK483" s="170"/>
    </row>
    <row r="484" spans="110:141">
      <c r="DF484" s="170"/>
      <c r="DG484" s="170"/>
      <c r="DH484" s="170"/>
      <c r="DI484" s="170"/>
      <c r="DJ484" s="170"/>
      <c r="DK484" s="170"/>
      <c r="DL484" s="170"/>
      <c r="DM484" s="170"/>
      <c r="DN484" s="170"/>
      <c r="DO484" s="170"/>
      <c r="DP484" s="170"/>
      <c r="DQ484" s="170"/>
      <c r="DR484" s="170"/>
      <c r="DS484" s="170"/>
      <c r="DT484" s="170"/>
      <c r="DU484" s="170"/>
      <c r="DV484" s="170"/>
      <c r="DW484" s="170"/>
      <c r="DX484" s="170"/>
      <c r="DY484" s="170"/>
      <c r="DZ484" s="170"/>
      <c r="EA484" s="170"/>
      <c r="EB484" s="170"/>
      <c r="EC484" s="170"/>
      <c r="ED484" s="170"/>
      <c r="EE484" s="170"/>
      <c r="EF484" s="170"/>
      <c r="EG484" s="170"/>
      <c r="EH484" s="170"/>
      <c r="EI484" s="170"/>
      <c r="EJ484" s="170"/>
      <c r="EK484" s="170"/>
    </row>
    <row r="485" spans="110:141">
      <c r="DF485" s="170"/>
      <c r="DG485" s="170"/>
      <c r="DH485" s="170"/>
      <c r="DI485" s="170"/>
      <c r="DJ485" s="170"/>
      <c r="DK485" s="170"/>
      <c r="DL485" s="170"/>
      <c r="DM485" s="170"/>
      <c r="DN485" s="170"/>
      <c r="DO485" s="170"/>
      <c r="DP485" s="170"/>
      <c r="DQ485" s="170"/>
      <c r="DR485" s="170"/>
      <c r="DS485" s="170"/>
      <c r="DT485" s="170"/>
      <c r="DU485" s="170"/>
      <c r="DV485" s="170"/>
      <c r="DW485" s="170"/>
      <c r="DX485" s="170"/>
      <c r="DY485" s="170"/>
      <c r="DZ485" s="170"/>
      <c r="EA485" s="170"/>
      <c r="EB485" s="170"/>
      <c r="EC485" s="170"/>
      <c r="ED485" s="170"/>
      <c r="EE485" s="170"/>
      <c r="EF485" s="170"/>
      <c r="EG485" s="170"/>
      <c r="EH485" s="170"/>
      <c r="EI485" s="170"/>
      <c r="EJ485" s="170"/>
      <c r="EK485" s="170"/>
    </row>
    <row r="486" spans="110:141">
      <c r="DF486" s="170"/>
      <c r="DG486" s="170"/>
      <c r="DH486" s="170"/>
      <c r="DI486" s="170"/>
      <c r="DJ486" s="170"/>
      <c r="DK486" s="170"/>
      <c r="DL486" s="170"/>
      <c r="DM486" s="170"/>
      <c r="DN486" s="170"/>
      <c r="DO486" s="170"/>
      <c r="DP486" s="170"/>
      <c r="DQ486" s="170"/>
      <c r="DR486" s="170"/>
      <c r="DS486" s="170"/>
      <c r="DT486" s="170"/>
      <c r="DU486" s="170"/>
      <c r="DV486" s="170"/>
      <c r="DW486" s="170"/>
      <c r="DX486" s="170"/>
      <c r="DY486" s="170"/>
      <c r="DZ486" s="170"/>
      <c r="EA486" s="170"/>
      <c r="EB486" s="170"/>
      <c r="EC486" s="170"/>
      <c r="ED486" s="170"/>
      <c r="EE486" s="170"/>
      <c r="EF486" s="170"/>
      <c r="EG486" s="170"/>
      <c r="EH486" s="170"/>
      <c r="EI486" s="170"/>
      <c r="EJ486" s="170"/>
      <c r="EK486" s="170"/>
    </row>
    <row r="487" spans="110:141">
      <c r="DF487" s="170"/>
      <c r="DG487" s="170"/>
      <c r="DH487" s="170"/>
      <c r="DI487" s="170"/>
      <c r="DJ487" s="170"/>
      <c r="DK487" s="170"/>
      <c r="DL487" s="170"/>
      <c r="DM487" s="170"/>
      <c r="DN487" s="170"/>
      <c r="DO487" s="170"/>
      <c r="DP487" s="170"/>
      <c r="DQ487" s="170"/>
      <c r="DR487" s="170"/>
      <c r="DS487" s="170"/>
      <c r="DT487" s="170"/>
      <c r="DU487" s="170"/>
      <c r="DV487" s="170"/>
      <c r="DW487" s="170"/>
      <c r="DX487" s="170"/>
      <c r="DY487" s="170"/>
      <c r="DZ487" s="170"/>
      <c r="EA487" s="170"/>
      <c r="EB487" s="170"/>
      <c r="EC487" s="170"/>
      <c r="ED487" s="170"/>
      <c r="EE487" s="170"/>
      <c r="EF487" s="170"/>
      <c r="EG487" s="170"/>
      <c r="EH487" s="170"/>
      <c r="EI487" s="170"/>
      <c r="EJ487" s="170"/>
      <c r="EK487" s="170"/>
    </row>
    <row r="488" spans="110:141">
      <c r="DF488" s="170"/>
      <c r="DG488" s="170"/>
      <c r="DH488" s="170"/>
      <c r="DI488" s="170"/>
      <c r="DJ488" s="170"/>
      <c r="DK488" s="170"/>
      <c r="DL488" s="170"/>
      <c r="DM488" s="170"/>
      <c r="DN488" s="170"/>
      <c r="DO488" s="170"/>
      <c r="DP488" s="170"/>
      <c r="DQ488" s="170"/>
      <c r="DR488" s="170"/>
      <c r="DS488" s="170"/>
      <c r="DT488" s="170"/>
      <c r="DU488" s="170"/>
      <c r="DV488" s="170"/>
      <c r="DW488" s="170"/>
      <c r="DX488" s="170"/>
      <c r="DY488" s="170"/>
      <c r="DZ488" s="170"/>
      <c r="EA488" s="170"/>
      <c r="EB488" s="170"/>
      <c r="EC488" s="170"/>
      <c r="ED488" s="170"/>
      <c r="EE488" s="170"/>
      <c r="EF488" s="170"/>
      <c r="EG488" s="170"/>
      <c r="EH488" s="170"/>
      <c r="EI488" s="170"/>
      <c r="EJ488" s="170"/>
      <c r="EK488" s="170"/>
    </row>
    <row r="489" spans="110:141">
      <c r="DF489" s="170"/>
      <c r="DG489" s="170"/>
      <c r="DH489" s="170"/>
      <c r="DI489" s="170"/>
      <c r="DJ489" s="170"/>
      <c r="DK489" s="170"/>
      <c r="DL489" s="170"/>
      <c r="DM489" s="170"/>
      <c r="DN489" s="170"/>
      <c r="DO489" s="170"/>
      <c r="DP489" s="170"/>
      <c r="DQ489" s="170"/>
      <c r="DR489" s="170"/>
      <c r="DS489" s="170"/>
      <c r="DT489" s="170"/>
      <c r="DU489" s="170"/>
      <c r="DV489" s="170"/>
      <c r="DW489" s="170"/>
      <c r="DX489" s="170"/>
      <c r="DY489" s="170"/>
      <c r="DZ489" s="170"/>
      <c r="EA489" s="170"/>
      <c r="EB489" s="170"/>
      <c r="EC489" s="170"/>
      <c r="ED489" s="170"/>
      <c r="EE489" s="170"/>
      <c r="EF489" s="170"/>
      <c r="EG489" s="170"/>
      <c r="EH489" s="170"/>
      <c r="EI489" s="170"/>
      <c r="EJ489" s="170"/>
      <c r="EK489" s="170"/>
    </row>
    <row r="490" spans="110:141">
      <c r="DF490" s="170"/>
      <c r="DG490" s="170"/>
      <c r="DH490" s="170"/>
      <c r="DI490" s="170"/>
      <c r="DJ490" s="170"/>
      <c r="DK490" s="170"/>
      <c r="DL490" s="170"/>
      <c r="DM490" s="170"/>
      <c r="DN490" s="170"/>
      <c r="DO490" s="170"/>
      <c r="DP490" s="170"/>
      <c r="DQ490" s="170"/>
      <c r="DR490" s="170"/>
      <c r="DS490" s="170"/>
      <c r="DT490" s="170"/>
      <c r="DU490" s="170"/>
      <c r="DV490" s="170"/>
      <c r="DW490" s="170"/>
      <c r="DX490" s="170"/>
      <c r="DY490" s="170"/>
      <c r="DZ490" s="170"/>
      <c r="EA490" s="170"/>
      <c r="EB490" s="170"/>
      <c r="EC490" s="170"/>
      <c r="ED490" s="170"/>
      <c r="EE490" s="170"/>
      <c r="EF490" s="170"/>
      <c r="EG490" s="170"/>
      <c r="EH490" s="170"/>
      <c r="EI490" s="170"/>
      <c r="EJ490" s="170"/>
      <c r="EK490" s="170"/>
    </row>
    <row r="491" spans="110:141">
      <c r="DF491" s="170"/>
      <c r="DG491" s="170"/>
      <c r="DH491" s="170"/>
      <c r="DI491" s="170"/>
      <c r="DJ491" s="170"/>
      <c r="DK491" s="170"/>
      <c r="DL491" s="170"/>
      <c r="DM491" s="170"/>
      <c r="DN491" s="170"/>
      <c r="DO491" s="170"/>
      <c r="DP491" s="170"/>
      <c r="DQ491" s="170"/>
      <c r="DR491" s="170"/>
      <c r="DS491" s="170"/>
      <c r="DT491" s="170"/>
      <c r="DU491" s="170"/>
      <c r="DV491" s="170"/>
      <c r="DW491" s="170"/>
      <c r="DX491" s="170"/>
      <c r="DY491" s="170"/>
      <c r="DZ491" s="170"/>
      <c r="EA491" s="170"/>
      <c r="EB491" s="170"/>
      <c r="EC491" s="170"/>
      <c r="ED491" s="170"/>
      <c r="EE491" s="170"/>
      <c r="EF491" s="170"/>
      <c r="EG491" s="170"/>
      <c r="EH491" s="170"/>
      <c r="EI491" s="170"/>
      <c r="EJ491" s="170"/>
      <c r="EK491" s="170"/>
    </row>
    <row r="492" spans="110:141">
      <c r="DF492" s="170"/>
      <c r="DG492" s="170"/>
      <c r="DH492" s="170"/>
      <c r="DI492" s="170"/>
      <c r="DJ492" s="170"/>
      <c r="DK492" s="170"/>
      <c r="DL492" s="170"/>
      <c r="DM492" s="170"/>
      <c r="DN492" s="170"/>
      <c r="DO492" s="170"/>
      <c r="DP492" s="170"/>
      <c r="DQ492" s="170"/>
      <c r="DR492" s="170"/>
      <c r="DS492" s="170"/>
      <c r="DT492" s="170"/>
      <c r="DU492" s="170"/>
      <c r="DV492" s="170"/>
      <c r="DW492" s="170"/>
      <c r="DX492" s="170"/>
      <c r="DY492" s="170"/>
      <c r="DZ492" s="170"/>
      <c r="EA492" s="170"/>
      <c r="EB492" s="170"/>
      <c r="EC492" s="170"/>
      <c r="ED492" s="170"/>
      <c r="EE492" s="170"/>
      <c r="EF492" s="170"/>
      <c r="EG492" s="170"/>
      <c r="EH492" s="170"/>
      <c r="EI492" s="170"/>
      <c r="EJ492" s="170"/>
      <c r="EK492" s="170"/>
    </row>
    <row r="493" spans="110:141">
      <c r="DF493" s="170"/>
      <c r="DG493" s="170"/>
      <c r="DH493" s="170"/>
      <c r="DI493" s="170"/>
      <c r="DJ493" s="170"/>
      <c r="DK493" s="170"/>
      <c r="DL493" s="170"/>
      <c r="DM493" s="170"/>
      <c r="DN493" s="170"/>
      <c r="DO493" s="170"/>
      <c r="DP493" s="170"/>
      <c r="DQ493" s="170"/>
      <c r="DR493" s="170"/>
      <c r="DS493" s="170"/>
      <c r="DT493" s="170"/>
      <c r="DU493" s="170"/>
      <c r="DV493" s="170"/>
      <c r="DW493" s="170"/>
      <c r="DX493" s="170"/>
      <c r="DY493" s="170"/>
      <c r="DZ493" s="170"/>
      <c r="EA493" s="170"/>
      <c r="EB493" s="170"/>
      <c r="EC493" s="170"/>
      <c r="ED493" s="170"/>
      <c r="EE493" s="170"/>
      <c r="EF493" s="170"/>
      <c r="EG493" s="170"/>
      <c r="EH493" s="170"/>
      <c r="EI493" s="170"/>
      <c r="EJ493" s="170"/>
      <c r="EK493" s="170"/>
    </row>
    <row r="494" spans="110:141">
      <c r="DF494" s="170"/>
      <c r="DG494" s="170"/>
      <c r="DH494" s="170"/>
      <c r="DI494" s="170"/>
      <c r="DJ494" s="170"/>
      <c r="DK494" s="170"/>
      <c r="DL494" s="170"/>
      <c r="DM494" s="170"/>
      <c r="DN494" s="170"/>
      <c r="DO494" s="170"/>
      <c r="DP494" s="170"/>
      <c r="DQ494" s="170"/>
      <c r="DR494" s="170"/>
      <c r="DS494" s="170"/>
      <c r="DT494" s="170"/>
      <c r="DU494" s="170"/>
      <c r="DV494" s="170"/>
      <c r="DW494" s="170"/>
      <c r="DX494" s="170"/>
      <c r="DY494" s="170"/>
      <c r="DZ494" s="170"/>
      <c r="EA494" s="170"/>
      <c r="EB494" s="170"/>
      <c r="EC494" s="170"/>
      <c r="ED494" s="170"/>
      <c r="EE494" s="170"/>
      <c r="EF494" s="170"/>
      <c r="EG494" s="170"/>
      <c r="EH494" s="170"/>
      <c r="EI494" s="170"/>
      <c r="EJ494" s="170"/>
      <c r="EK494" s="170"/>
    </row>
    <row r="495" spans="110:141">
      <c r="DF495" s="170"/>
      <c r="DG495" s="170"/>
      <c r="DH495" s="170"/>
      <c r="DI495" s="170"/>
      <c r="DJ495" s="170"/>
      <c r="DK495" s="170"/>
      <c r="DL495" s="170"/>
      <c r="DM495" s="170"/>
      <c r="DN495" s="170"/>
      <c r="DO495" s="170"/>
      <c r="DP495" s="170"/>
      <c r="DQ495" s="170"/>
      <c r="DR495" s="170"/>
      <c r="DS495" s="170"/>
      <c r="DT495" s="170"/>
      <c r="DU495" s="170"/>
      <c r="DV495" s="170"/>
      <c r="DW495" s="170"/>
      <c r="DX495" s="170"/>
      <c r="DY495" s="170"/>
      <c r="DZ495" s="170"/>
      <c r="EA495" s="170"/>
      <c r="EB495" s="170"/>
      <c r="EC495" s="170"/>
      <c r="ED495" s="170"/>
      <c r="EE495" s="170"/>
      <c r="EF495" s="170"/>
      <c r="EG495" s="170"/>
      <c r="EH495" s="170"/>
      <c r="EI495" s="170"/>
      <c r="EJ495" s="170"/>
      <c r="EK495" s="170"/>
    </row>
    <row r="496" spans="110:141">
      <c r="DF496" s="170"/>
      <c r="DG496" s="170"/>
      <c r="DH496" s="170"/>
      <c r="DI496" s="170"/>
      <c r="DJ496" s="170"/>
      <c r="DK496" s="170"/>
      <c r="DL496" s="170"/>
      <c r="DM496" s="170"/>
      <c r="DN496" s="170"/>
      <c r="DO496" s="170"/>
      <c r="DP496" s="170"/>
      <c r="DQ496" s="170"/>
      <c r="DR496" s="170"/>
      <c r="DS496" s="170"/>
      <c r="DT496" s="170"/>
      <c r="DU496" s="170"/>
      <c r="DV496" s="170"/>
      <c r="DW496" s="170"/>
      <c r="DX496" s="170"/>
      <c r="DY496" s="170"/>
      <c r="DZ496" s="170"/>
      <c r="EA496" s="170"/>
      <c r="EB496" s="170"/>
      <c r="EC496" s="170"/>
      <c r="ED496" s="170"/>
      <c r="EE496" s="170"/>
      <c r="EF496" s="170"/>
      <c r="EG496" s="170"/>
      <c r="EH496" s="170"/>
      <c r="EI496" s="170"/>
      <c r="EJ496" s="170"/>
      <c r="EK496" s="170"/>
    </row>
    <row r="497" spans="110:141">
      <c r="DF497" s="170"/>
      <c r="DG497" s="170"/>
      <c r="DH497" s="170"/>
      <c r="DI497" s="170"/>
      <c r="DJ497" s="170"/>
      <c r="DK497" s="170"/>
      <c r="DL497" s="170"/>
      <c r="DM497" s="170"/>
      <c r="DN497" s="170"/>
      <c r="DO497" s="170"/>
      <c r="DP497" s="170"/>
      <c r="DQ497" s="170"/>
      <c r="DR497" s="170"/>
      <c r="DS497" s="170"/>
      <c r="DT497" s="170"/>
      <c r="DU497" s="170"/>
      <c r="DV497" s="170"/>
      <c r="DW497" s="170"/>
      <c r="DX497" s="170"/>
      <c r="DY497" s="170"/>
      <c r="DZ497" s="170"/>
      <c r="EA497" s="170"/>
      <c r="EB497" s="170"/>
      <c r="EC497" s="170"/>
      <c r="ED497" s="170"/>
      <c r="EE497" s="170"/>
      <c r="EF497" s="170"/>
      <c r="EG497" s="170"/>
      <c r="EH497" s="170"/>
      <c r="EI497" s="170"/>
      <c r="EJ497" s="170"/>
      <c r="EK497" s="170"/>
    </row>
    <row r="498" spans="110:141">
      <c r="DF498" s="170"/>
      <c r="DG498" s="170"/>
      <c r="DH498" s="170"/>
      <c r="DI498" s="170"/>
      <c r="DJ498" s="170"/>
      <c r="DK498" s="170"/>
      <c r="DL498" s="170"/>
      <c r="DM498" s="170"/>
      <c r="DN498" s="170"/>
      <c r="DO498" s="170"/>
      <c r="DP498" s="170"/>
      <c r="DQ498" s="170"/>
      <c r="DR498" s="170"/>
      <c r="DS498" s="170"/>
      <c r="DT498" s="170"/>
      <c r="DU498" s="170"/>
      <c r="DV498" s="170"/>
      <c r="DW498" s="170"/>
      <c r="DX498" s="170"/>
      <c r="DY498" s="170"/>
      <c r="DZ498" s="170"/>
      <c r="EA498" s="170"/>
      <c r="EB498" s="170"/>
      <c r="EC498" s="170"/>
      <c r="ED498" s="170"/>
      <c r="EE498" s="170"/>
      <c r="EF498" s="170"/>
      <c r="EG498" s="170"/>
      <c r="EH498" s="170"/>
      <c r="EI498" s="170"/>
      <c r="EJ498" s="170"/>
      <c r="EK498" s="170"/>
    </row>
    <row r="499" spans="110:141">
      <c r="DF499" s="170"/>
      <c r="DG499" s="170"/>
      <c r="DH499" s="170"/>
      <c r="DI499" s="170"/>
      <c r="DJ499" s="170"/>
      <c r="DK499" s="170"/>
      <c r="DL499" s="170"/>
      <c r="DM499" s="170"/>
      <c r="DN499" s="170"/>
      <c r="DO499" s="170"/>
      <c r="DP499" s="170"/>
      <c r="DQ499" s="170"/>
      <c r="DR499" s="170"/>
      <c r="DS499" s="170"/>
      <c r="DT499" s="170"/>
      <c r="DU499" s="170"/>
      <c r="DV499" s="170"/>
      <c r="DW499" s="170"/>
      <c r="DX499" s="170"/>
      <c r="DY499" s="170"/>
      <c r="DZ499" s="170"/>
      <c r="EA499" s="170"/>
      <c r="EB499" s="170"/>
      <c r="EC499" s="170"/>
      <c r="ED499" s="170"/>
      <c r="EE499" s="170"/>
      <c r="EF499" s="170"/>
      <c r="EG499" s="170"/>
      <c r="EH499" s="170"/>
      <c r="EI499" s="170"/>
      <c r="EJ499" s="170"/>
      <c r="EK499" s="170"/>
    </row>
    <row r="500" spans="110:141">
      <c r="DF500" s="170"/>
      <c r="DG500" s="170"/>
      <c r="DH500" s="170"/>
      <c r="DI500" s="170"/>
      <c r="DJ500" s="170"/>
      <c r="DK500" s="170"/>
      <c r="DL500" s="170"/>
      <c r="DM500" s="170"/>
      <c r="DN500" s="170"/>
      <c r="DO500" s="170"/>
      <c r="DP500" s="170"/>
      <c r="DQ500" s="170"/>
      <c r="DR500" s="170"/>
      <c r="DS500" s="170"/>
      <c r="DT500" s="170"/>
      <c r="DU500" s="170"/>
      <c r="DV500" s="170"/>
      <c r="DW500" s="170"/>
      <c r="DX500" s="170"/>
      <c r="DY500" s="170"/>
      <c r="DZ500" s="170"/>
      <c r="EA500" s="170"/>
      <c r="EB500" s="170"/>
      <c r="EC500" s="170"/>
      <c r="ED500" s="170"/>
      <c r="EE500" s="170"/>
      <c r="EF500" s="170"/>
      <c r="EG500" s="170"/>
      <c r="EH500" s="170"/>
      <c r="EI500" s="170"/>
      <c r="EJ500" s="170"/>
      <c r="EK500" s="170"/>
    </row>
    <row r="501" spans="110:141">
      <c r="DF501" s="170"/>
      <c r="DG501" s="170"/>
      <c r="DH501" s="170"/>
      <c r="DI501" s="170"/>
      <c r="DJ501" s="170"/>
      <c r="DK501" s="170"/>
      <c r="DL501" s="170"/>
      <c r="DM501" s="170"/>
      <c r="DN501" s="170"/>
      <c r="DO501" s="170"/>
      <c r="DP501" s="170"/>
      <c r="DQ501" s="170"/>
      <c r="DR501" s="170"/>
      <c r="DS501" s="170"/>
      <c r="DT501" s="170"/>
      <c r="DU501" s="170"/>
      <c r="DV501" s="170"/>
      <c r="DW501" s="170"/>
      <c r="DX501" s="170"/>
      <c r="DY501" s="170"/>
      <c r="DZ501" s="170"/>
      <c r="EA501" s="170"/>
      <c r="EB501" s="170"/>
      <c r="EC501" s="170"/>
      <c r="ED501" s="170"/>
      <c r="EE501" s="170"/>
      <c r="EF501" s="170"/>
      <c r="EG501" s="170"/>
      <c r="EH501" s="170"/>
      <c r="EI501" s="170"/>
      <c r="EJ501" s="170"/>
      <c r="EK501" s="170"/>
    </row>
    <row r="502" spans="110:141">
      <c r="DF502" s="170"/>
      <c r="DG502" s="170"/>
      <c r="DH502" s="170"/>
      <c r="DI502" s="170"/>
      <c r="DJ502" s="170"/>
      <c r="DK502" s="170"/>
      <c r="DL502" s="170"/>
      <c r="DM502" s="170"/>
      <c r="DN502" s="170"/>
      <c r="DO502" s="170"/>
      <c r="DP502" s="170"/>
      <c r="DQ502" s="170"/>
      <c r="DR502" s="170"/>
      <c r="DS502" s="170"/>
      <c r="DT502" s="170"/>
      <c r="DU502" s="170"/>
      <c r="DV502" s="170"/>
      <c r="DW502" s="170"/>
      <c r="DX502" s="170"/>
      <c r="DY502" s="170"/>
      <c r="DZ502" s="170"/>
      <c r="EA502" s="170"/>
      <c r="EB502" s="170"/>
      <c r="EC502" s="170"/>
      <c r="ED502" s="170"/>
      <c r="EE502" s="170"/>
      <c r="EF502" s="170"/>
      <c r="EG502" s="170"/>
      <c r="EH502" s="170"/>
      <c r="EI502" s="170"/>
      <c r="EJ502" s="170"/>
      <c r="EK502" s="170"/>
    </row>
    <row r="503" spans="110:141">
      <c r="DF503" s="170"/>
      <c r="DG503" s="170"/>
      <c r="DH503" s="170"/>
      <c r="DI503" s="170"/>
      <c r="DJ503" s="170"/>
      <c r="DK503" s="170"/>
      <c r="DL503" s="170"/>
      <c r="DM503" s="170"/>
      <c r="DN503" s="170"/>
      <c r="DO503" s="170"/>
      <c r="DP503" s="170"/>
      <c r="DQ503" s="170"/>
      <c r="DR503" s="170"/>
      <c r="DS503" s="170"/>
      <c r="DT503" s="170"/>
      <c r="DU503" s="170"/>
      <c r="DV503" s="170"/>
      <c r="DW503" s="170"/>
      <c r="DX503" s="170"/>
      <c r="DY503" s="170"/>
      <c r="DZ503" s="170"/>
      <c r="EA503" s="170"/>
      <c r="EB503" s="170"/>
      <c r="EC503" s="170"/>
      <c r="ED503" s="170"/>
      <c r="EE503" s="170"/>
      <c r="EF503" s="170"/>
      <c r="EG503" s="170"/>
      <c r="EH503" s="170"/>
      <c r="EI503" s="170"/>
      <c r="EJ503" s="170"/>
      <c r="EK503" s="170"/>
    </row>
    <row r="504" spans="110:141">
      <c r="DF504" s="170"/>
      <c r="DG504" s="170"/>
      <c r="DH504" s="170"/>
      <c r="DI504" s="170"/>
      <c r="DJ504" s="170"/>
      <c r="DK504" s="170"/>
      <c r="DL504" s="170"/>
      <c r="DM504" s="170"/>
      <c r="DN504" s="170"/>
      <c r="DO504" s="170"/>
      <c r="DP504" s="170"/>
      <c r="DQ504" s="170"/>
      <c r="DR504" s="170"/>
      <c r="DS504" s="170"/>
      <c r="DT504" s="170"/>
      <c r="DU504" s="170"/>
      <c r="DV504" s="170"/>
      <c r="DW504" s="170"/>
      <c r="DX504" s="170"/>
      <c r="DY504" s="170"/>
      <c r="DZ504" s="170"/>
      <c r="EA504" s="170"/>
      <c r="EB504" s="170"/>
      <c r="EC504" s="170"/>
      <c r="ED504" s="170"/>
      <c r="EE504" s="170"/>
      <c r="EF504" s="170"/>
      <c r="EG504" s="170"/>
      <c r="EH504" s="170"/>
      <c r="EI504" s="170"/>
      <c r="EJ504" s="170"/>
      <c r="EK504" s="170"/>
    </row>
    <row r="505" spans="110:141">
      <c r="DF505" s="170"/>
      <c r="DG505" s="170"/>
      <c r="DH505" s="170"/>
      <c r="DI505" s="170"/>
      <c r="DJ505" s="170"/>
      <c r="DK505" s="170"/>
      <c r="DL505" s="170"/>
      <c r="DM505" s="170"/>
      <c r="DN505" s="170"/>
      <c r="DO505" s="170"/>
      <c r="DP505" s="170"/>
      <c r="DQ505" s="170"/>
      <c r="DR505" s="170"/>
      <c r="DS505" s="170"/>
      <c r="DT505" s="170"/>
      <c r="DU505" s="170"/>
      <c r="DV505" s="170"/>
      <c r="DW505" s="170"/>
      <c r="DX505" s="170"/>
      <c r="DY505" s="170"/>
      <c r="DZ505" s="170"/>
      <c r="EA505" s="170"/>
      <c r="EB505" s="170"/>
      <c r="EC505" s="170"/>
      <c r="ED505" s="170"/>
      <c r="EE505" s="170"/>
      <c r="EF505" s="170"/>
      <c r="EG505" s="170"/>
      <c r="EH505" s="170"/>
      <c r="EI505" s="170"/>
      <c r="EJ505" s="170"/>
      <c r="EK505" s="170"/>
    </row>
    <row r="506" spans="110:141">
      <c r="DF506" s="170"/>
      <c r="DG506" s="170"/>
      <c r="DH506" s="170"/>
      <c r="DI506" s="170"/>
      <c r="DJ506" s="170"/>
      <c r="DK506" s="170"/>
      <c r="DL506" s="170"/>
      <c r="DM506" s="170"/>
      <c r="DN506" s="170"/>
      <c r="DO506" s="170"/>
      <c r="DP506" s="170"/>
      <c r="DQ506" s="170"/>
      <c r="DR506" s="170"/>
      <c r="DS506" s="170"/>
      <c r="DT506" s="170"/>
      <c r="DU506" s="170"/>
      <c r="DV506" s="170"/>
      <c r="DW506" s="170"/>
      <c r="DX506" s="170"/>
      <c r="DY506" s="170"/>
      <c r="DZ506" s="170"/>
      <c r="EA506" s="170"/>
      <c r="EB506" s="170"/>
      <c r="EC506" s="170"/>
      <c r="ED506" s="170"/>
      <c r="EE506" s="170"/>
      <c r="EF506" s="170"/>
      <c r="EG506" s="170"/>
      <c r="EH506" s="170"/>
      <c r="EI506" s="170"/>
      <c r="EJ506" s="170"/>
      <c r="EK506" s="170"/>
    </row>
    <row r="507" spans="110:141">
      <c r="DF507" s="170"/>
      <c r="DG507" s="170"/>
      <c r="DH507" s="170"/>
      <c r="DI507" s="170"/>
      <c r="DJ507" s="170"/>
      <c r="DK507" s="170"/>
      <c r="DL507" s="170"/>
      <c r="DM507" s="170"/>
      <c r="DN507" s="170"/>
      <c r="DO507" s="170"/>
      <c r="DP507" s="170"/>
      <c r="DQ507" s="170"/>
      <c r="DR507" s="170"/>
      <c r="DS507" s="170"/>
      <c r="DT507" s="170"/>
      <c r="DU507" s="170"/>
      <c r="DV507" s="170"/>
      <c r="DW507" s="170"/>
      <c r="DX507" s="170"/>
      <c r="DY507" s="170"/>
      <c r="DZ507" s="170"/>
      <c r="EA507" s="170"/>
      <c r="EB507" s="170"/>
      <c r="EC507" s="170"/>
      <c r="ED507" s="170"/>
      <c r="EE507" s="170"/>
      <c r="EF507" s="170"/>
      <c r="EG507" s="170"/>
      <c r="EH507" s="170"/>
      <c r="EI507" s="170"/>
      <c r="EJ507" s="170"/>
      <c r="EK507" s="170"/>
    </row>
    <row r="508" spans="110:141">
      <c r="DF508" s="170"/>
      <c r="DG508" s="170"/>
      <c r="DH508" s="170"/>
      <c r="DI508" s="170"/>
      <c r="DJ508" s="170"/>
      <c r="DK508" s="170"/>
      <c r="DL508" s="170"/>
      <c r="DM508" s="170"/>
      <c r="DN508" s="170"/>
      <c r="DO508" s="170"/>
      <c r="DP508" s="170"/>
      <c r="DQ508" s="170"/>
      <c r="DR508" s="170"/>
      <c r="DS508" s="170"/>
      <c r="DT508" s="170"/>
      <c r="DU508" s="170"/>
      <c r="DV508" s="170"/>
      <c r="DW508" s="170"/>
      <c r="DX508" s="170"/>
      <c r="DY508" s="170"/>
      <c r="DZ508" s="170"/>
      <c r="EA508" s="170"/>
      <c r="EB508" s="170"/>
      <c r="EC508" s="170"/>
      <c r="ED508" s="170"/>
      <c r="EE508" s="170"/>
      <c r="EF508" s="170"/>
      <c r="EG508" s="170"/>
      <c r="EH508" s="170"/>
      <c r="EI508" s="170"/>
      <c r="EJ508" s="170"/>
      <c r="EK508" s="170"/>
    </row>
    <row r="509" spans="110:141">
      <c r="DF509" s="170"/>
      <c r="DG509" s="170"/>
      <c r="DH509" s="170"/>
      <c r="DI509" s="170"/>
      <c r="DJ509" s="170"/>
      <c r="DK509" s="170"/>
      <c r="DL509" s="170"/>
      <c r="DM509" s="170"/>
      <c r="DN509" s="170"/>
      <c r="DO509" s="170"/>
      <c r="DP509" s="170"/>
      <c r="DQ509" s="170"/>
      <c r="DR509" s="170"/>
      <c r="DS509" s="170"/>
      <c r="DT509" s="170"/>
      <c r="DU509" s="170"/>
      <c r="DV509" s="170"/>
      <c r="DW509" s="170"/>
      <c r="DX509" s="170"/>
      <c r="DY509" s="170"/>
      <c r="DZ509" s="170"/>
      <c r="EA509" s="170"/>
      <c r="EB509" s="170"/>
      <c r="EC509" s="170"/>
      <c r="ED509" s="170"/>
      <c r="EE509" s="170"/>
      <c r="EF509" s="170"/>
      <c r="EG509" s="170"/>
      <c r="EH509" s="170"/>
      <c r="EI509" s="170"/>
      <c r="EJ509" s="170"/>
      <c r="EK509" s="170"/>
    </row>
    <row r="510" spans="110:141">
      <c r="DF510" s="170"/>
      <c r="DG510" s="170"/>
      <c r="DH510" s="170"/>
      <c r="DI510" s="170"/>
      <c r="DJ510" s="170"/>
      <c r="DK510" s="170"/>
      <c r="DL510" s="170"/>
      <c r="DM510" s="170"/>
      <c r="DN510" s="170"/>
      <c r="DO510" s="170"/>
      <c r="DP510" s="170"/>
      <c r="DQ510" s="170"/>
      <c r="DR510" s="170"/>
      <c r="DS510" s="170"/>
      <c r="DT510" s="170"/>
      <c r="DU510" s="170"/>
      <c r="DV510" s="170"/>
      <c r="DW510" s="170"/>
      <c r="DX510" s="170"/>
      <c r="DY510" s="170"/>
      <c r="DZ510" s="170"/>
      <c r="EA510" s="170"/>
      <c r="EB510" s="170"/>
      <c r="EC510" s="170"/>
      <c r="ED510" s="170"/>
      <c r="EE510" s="170"/>
      <c r="EF510" s="170"/>
      <c r="EG510" s="170"/>
      <c r="EH510" s="170"/>
      <c r="EI510" s="170"/>
      <c r="EJ510" s="170"/>
      <c r="EK510" s="170"/>
    </row>
    <row r="511" spans="110:141">
      <c r="DF511" s="170"/>
      <c r="DG511" s="170"/>
      <c r="DH511" s="170"/>
      <c r="DI511" s="170"/>
      <c r="DJ511" s="170"/>
      <c r="DK511" s="170"/>
      <c r="DL511" s="170"/>
      <c r="DM511" s="170"/>
      <c r="DN511" s="170"/>
      <c r="DO511" s="170"/>
      <c r="DP511" s="170"/>
      <c r="DQ511" s="170"/>
      <c r="DR511" s="170"/>
      <c r="DS511" s="170"/>
      <c r="DT511" s="170"/>
      <c r="DU511" s="170"/>
      <c r="DV511" s="170"/>
      <c r="DW511" s="170"/>
      <c r="DX511" s="170"/>
      <c r="DY511" s="170"/>
      <c r="DZ511" s="170"/>
      <c r="EA511" s="170"/>
      <c r="EB511" s="170"/>
      <c r="EC511" s="170"/>
      <c r="ED511" s="170"/>
      <c r="EE511" s="170"/>
      <c r="EF511" s="170"/>
      <c r="EG511" s="170"/>
      <c r="EH511" s="170"/>
      <c r="EI511" s="170"/>
      <c r="EJ511" s="170"/>
      <c r="EK511" s="170"/>
    </row>
    <row r="512" spans="110:141">
      <c r="DF512" s="170"/>
      <c r="DG512" s="170"/>
      <c r="DH512" s="170"/>
      <c r="DI512" s="170"/>
      <c r="DJ512" s="170"/>
      <c r="DK512" s="170"/>
      <c r="DL512" s="170"/>
      <c r="DM512" s="170"/>
      <c r="DN512" s="170"/>
      <c r="DO512" s="170"/>
      <c r="DP512" s="170"/>
      <c r="DQ512" s="170"/>
      <c r="DR512" s="170"/>
      <c r="DS512" s="170"/>
      <c r="DT512" s="170"/>
      <c r="DU512" s="170"/>
      <c r="DV512" s="170"/>
      <c r="DW512" s="170"/>
      <c r="DX512" s="170"/>
      <c r="DY512" s="170"/>
      <c r="DZ512" s="170"/>
      <c r="EA512" s="170"/>
      <c r="EB512" s="170"/>
      <c r="EC512" s="170"/>
      <c r="ED512" s="170"/>
      <c r="EE512" s="170"/>
      <c r="EF512" s="170"/>
      <c r="EG512" s="170"/>
      <c r="EH512" s="170"/>
      <c r="EI512" s="170"/>
      <c r="EJ512" s="170"/>
      <c r="EK512" s="170"/>
    </row>
    <row r="513" spans="110:141">
      <c r="DF513" s="170"/>
      <c r="DG513" s="170"/>
      <c r="DH513" s="170"/>
      <c r="DI513" s="170"/>
      <c r="DJ513" s="170"/>
      <c r="DK513" s="170"/>
      <c r="DL513" s="170"/>
      <c r="DM513" s="170"/>
      <c r="DN513" s="170"/>
      <c r="DO513" s="170"/>
      <c r="DP513" s="170"/>
      <c r="DQ513" s="170"/>
      <c r="DR513" s="170"/>
      <c r="DS513" s="170"/>
      <c r="DT513" s="170"/>
      <c r="DU513" s="170"/>
      <c r="DV513" s="170"/>
      <c r="DW513" s="170"/>
      <c r="DX513" s="170"/>
      <c r="DY513" s="170"/>
      <c r="DZ513" s="170"/>
      <c r="EA513" s="170"/>
      <c r="EB513" s="170"/>
      <c r="EC513" s="170"/>
      <c r="ED513" s="170"/>
      <c r="EE513" s="170"/>
      <c r="EF513" s="170"/>
      <c r="EG513" s="170"/>
      <c r="EH513" s="170"/>
      <c r="EI513" s="170"/>
      <c r="EJ513" s="170"/>
      <c r="EK513" s="170"/>
    </row>
    <row r="514" spans="110:141">
      <c r="DF514" s="170"/>
      <c r="DG514" s="170"/>
      <c r="DH514" s="170"/>
      <c r="DI514" s="170"/>
      <c r="DJ514" s="170"/>
      <c r="DK514" s="170"/>
      <c r="DL514" s="170"/>
      <c r="DM514" s="170"/>
      <c r="DN514" s="170"/>
      <c r="DO514" s="170"/>
      <c r="DP514" s="170"/>
      <c r="DQ514" s="170"/>
      <c r="DR514" s="170"/>
      <c r="DS514" s="170"/>
      <c r="DT514" s="170"/>
      <c r="DU514" s="170"/>
      <c r="DV514" s="170"/>
      <c r="DW514" s="170"/>
      <c r="DX514" s="170"/>
      <c r="DY514" s="170"/>
      <c r="DZ514" s="170"/>
      <c r="EA514" s="170"/>
      <c r="EB514" s="170"/>
      <c r="EC514" s="170"/>
      <c r="ED514" s="170"/>
      <c r="EE514" s="170"/>
      <c r="EF514" s="170"/>
      <c r="EG514" s="170"/>
      <c r="EH514" s="170"/>
      <c r="EI514" s="170"/>
      <c r="EJ514" s="170"/>
      <c r="EK514" s="170"/>
    </row>
    <row r="515" spans="110:141">
      <c r="DF515" s="170"/>
      <c r="DG515" s="170"/>
      <c r="DH515" s="170"/>
      <c r="DI515" s="170"/>
      <c r="DJ515" s="170"/>
      <c r="DK515" s="170"/>
      <c r="DL515" s="170"/>
      <c r="DM515" s="170"/>
      <c r="DN515" s="170"/>
      <c r="DO515" s="170"/>
      <c r="DP515" s="170"/>
      <c r="DQ515" s="170"/>
      <c r="DR515" s="170"/>
      <c r="DS515" s="170"/>
      <c r="DT515" s="170"/>
      <c r="DU515" s="170"/>
      <c r="DV515" s="170"/>
      <c r="DW515" s="170"/>
      <c r="DX515" s="170"/>
      <c r="DY515" s="170"/>
      <c r="DZ515" s="170"/>
      <c r="EA515" s="170"/>
      <c r="EB515" s="170"/>
      <c r="EC515" s="170"/>
      <c r="ED515" s="170"/>
      <c r="EE515" s="170"/>
      <c r="EF515" s="170"/>
      <c r="EG515" s="170"/>
      <c r="EH515" s="170"/>
      <c r="EI515" s="170"/>
      <c r="EJ515" s="170"/>
      <c r="EK515" s="170"/>
    </row>
    <row r="516" spans="110:141">
      <c r="DF516" s="170"/>
      <c r="DG516" s="170"/>
      <c r="DH516" s="170"/>
      <c r="DI516" s="170"/>
      <c r="DJ516" s="170"/>
      <c r="DK516" s="170"/>
      <c r="DL516" s="170"/>
      <c r="DM516" s="170"/>
      <c r="DN516" s="170"/>
      <c r="DO516" s="170"/>
      <c r="DP516" s="170"/>
      <c r="DQ516" s="170"/>
      <c r="DR516" s="170"/>
      <c r="DS516" s="170"/>
      <c r="DT516" s="170"/>
      <c r="DU516" s="170"/>
      <c r="DV516" s="170"/>
      <c r="DW516" s="170"/>
      <c r="DX516" s="170"/>
      <c r="DY516" s="170"/>
      <c r="DZ516" s="170"/>
      <c r="EA516" s="170"/>
      <c r="EB516" s="170"/>
      <c r="EC516" s="170"/>
      <c r="ED516" s="170"/>
      <c r="EE516" s="170"/>
      <c r="EF516" s="170"/>
      <c r="EG516" s="170"/>
      <c r="EH516" s="170"/>
      <c r="EI516" s="170"/>
      <c r="EJ516" s="170"/>
      <c r="EK516" s="170"/>
    </row>
    <row r="517" spans="110:141">
      <c r="DF517" s="170"/>
      <c r="DG517" s="170"/>
      <c r="DH517" s="170"/>
      <c r="DI517" s="170"/>
      <c r="DJ517" s="170"/>
      <c r="DK517" s="170"/>
      <c r="DL517" s="170"/>
      <c r="DM517" s="170"/>
      <c r="DN517" s="170"/>
      <c r="DO517" s="170"/>
      <c r="DP517" s="170"/>
      <c r="DQ517" s="170"/>
      <c r="DR517" s="170"/>
      <c r="DS517" s="170"/>
      <c r="DT517" s="170"/>
      <c r="DU517" s="170"/>
      <c r="DV517" s="170"/>
      <c r="DW517" s="170"/>
      <c r="DX517" s="170"/>
      <c r="DY517" s="170"/>
      <c r="DZ517" s="170"/>
      <c r="EA517" s="170"/>
      <c r="EB517" s="170"/>
      <c r="EC517" s="170"/>
      <c r="ED517" s="170"/>
      <c r="EE517" s="170"/>
      <c r="EF517" s="170"/>
      <c r="EG517" s="170"/>
      <c r="EH517" s="170"/>
      <c r="EI517" s="170"/>
      <c r="EJ517" s="170"/>
      <c r="EK517" s="170"/>
    </row>
    <row r="518" spans="110:141">
      <c r="DF518" s="170"/>
      <c r="DG518" s="170"/>
      <c r="DH518" s="170"/>
      <c r="DI518" s="170"/>
      <c r="DJ518" s="170"/>
      <c r="DK518" s="170"/>
      <c r="DL518" s="170"/>
      <c r="DM518" s="170"/>
      <c r="DN518" s="170"/>
      <c r="DO518" s="170"/>
      <c r="DP518" s="170"/>
      <c r="DQ518" s="170"/>
      <c r="DR518" s="170"/>
      <c r="DS518" s="170"/>
      <c r="DT518" s="170"/>
      <c r="DU518" s="170"/>
      <c r="DV518" s="170"/>
      <c r="DW518" s="170"/>
      <c r="DX518" s="170"/>
      <c r="DY518" s="170"/>
      <c r="DZ518" s="170"/>
      <c r="EA518" s="170"/>
      <c r="EB518" s="170"/>
      <c r="EC518" s="170"/>
      <c r="ED518" s="170"/>
      <c r="EE518" s="170"/>
      <c r="EF518" s="170"/>
      <c r="EG518" s="170"/>
      <c r="EH518" s="170"/>
      <c r="EI518" s="170"/>
      <c r="EJ518" s="170"/>
      <c r="EK518" s="170"/>
    </row>
    <row r="519" spans="110:141">
      <c r="DF519" s="170"/>
      <c r="DG519" s="170"/>
      <c r="DH519" s="170"/>
      <c r="DI519" s="170"/>
      <c r="DJ519" s="170"/>
      <c r="DK519" s="170"/>
      <c r="DL519" s="170"/>
      <c r="DM519" s="170"/>
      <c r="DN519" s="170"/>
      <c r="DO519" s="170"/>
      <c r="DP519" s="170"/>
      <c r="DQ519" s="170"/>
      <c r="DR519" s="170"/>
      <c r="DS519" s="170"/>
      <c r="DT519" s="170"/>
      <c r="DU519" s="170"/>
      <c r="DV519" s="170"/>
      <c r="DW519" s="170"/>
      <c r="DX519" s="170"/>
      <c r="DY519" s="170"/>
      <c r="DZ519" s="170"/>
      <c r="EA519" s="170"/>
      <c r="EB519" s="170"/>
      <c r="EC519" s="170"/>
      <c r="ED519" s="170"/>
      <c r="EE519" s="170"/>
      <c r="EF519" s="170"/>
      <c r="EG519" s="170"/>
      <c r="EH519" s="170"/>
      <c r="EI519" s="170"/>
      <c r="EJ519" s="170"/>
      <c r="EK519" s="170"/>
    </row>
    <row r="520" spans="110:141">
      <c r="DF520" s="170"/>
      <c r="DG520" s="170"/>
      <c r="DH520" s="170"/>
      <c r="DI520" s="170"/>
      <c r="DJ520" s="170"/>
      <c r="DK520" s="170"/>
      <c r="DL520" s="170"/>
      <c r="DM520" s="170"/>
      <c r="DN520" s="170"/>
      <c r="DO520" s="170"/>
      <c r="DP520" s="170"/>
      <c r="DQ520" s="170"/>
      <c r="DR520" s="170"/>
      <c r="DS520" s="170"/>
      <c r="DT520" s="170"/>
      <c r="DU520" s="170"/>
      <c r="DV520" s="170"/>
      <c r="DW520" s="170"/>
      <c r="DX520" s="170"/>
      <c r="DY520" s="170"/>
      <c r="DZ520" s="170"/>
      <c r="EA520" s="170"/>
      <c r="EB520" s="170"/>
      <c r="EC520" s="170"/>
      <c r="ED520" s="170"/>
      <c r="EE520" s="170"/>
      <c r="EF520" s="170"/>
      <c r="EG520" s="170"/>
      <c r="EH520" s="170"/>
      <c r="EI520" s="170"/>
      <c r="EJ520" s="170"/>
      <c r="EK520" s="170"/>
    </row>
    <row r="521" spans="110:141">
      <c r="DF521" s="170"/>
      <c r="DG521" s="170"/>
      <c r="DH521" s="170"/>
      <c r="DI521" s="170"/>
      <c r="DJ521" s="170"/>
      <c r="DK521" s="170"/>
      <c r="DL521" s="170"/>
      <c r="DM521" s="170"/>
      <c r="DN521" s="170"/>
      <c r="DO521" s="170"/>
      <c r="DP521" s="170"/>
      <c r="DQ521" s="170"/>
      <c r="DR521" s="170"/>
      <c r="DS521" s="170"/>
      <c r="DT521" s="170"/>
      <c r="DU521" s="170"/>
      <c r="DV521" s="170"/>
      <c r="DW521" s="170"/>
      <c r="DX521" s="170"/>
      <c r="DY521" s="170"/>
      <c r="DZ521" s="170"/>
      <c r="EA521" s="170"/>
      <c r="EB521" s="170"/>
      <c r="EC521" s="170"/>
      <c r="ED521" s="170"/>
      <c r="EE521" s="170"/>
      <c r="EF521" s="170"/>
      <c r="EG521" s="170"/>
      <c r="EH521" s="170"/>
      <c r="EI521" s="170"/>
      <c r="EJ521" s="170"/>
      <c r="EK521" s="170"/>
    </row>
    <row r="522" spans="110:141">
      <c r="DF522" s="170"/>
      <c r="DG522" s="170"/>
      <c r="DH522" s="170"/>
      <c r="DI522" s="170"/>
      <c r="DJ522" s="170"/>
      <c r="DK522" s="170"/>
      <c r="DL522" s="170"/>
      <c r="DM522" s="170"/>
      <c r="DN522" s="170"/>
      <c r="DO522" s="170"/>
      <c r="DP522" s="170"/>
      <c r="DQ522" s="170"/>
      <c r="DR522" s="170"/>
      <c r="DS522" s="170"/>
      <c r="DT522" s="170"/>
      <c r="DU522" s="170"/>
      <c r="DV522" s="170"/>
      <c r="DW522" s="170"/>
      <c r="DX522" s="170"/>
      <c r="DY522" s="170"/>
      <c r="DZ522" s="170"/>
      <c r="EA522" s="170"/>
      <c r="EB522" s="170"/>
      <c r="EC522" s="170"/>
      <c r="ED522" s="170"/>
      <c r="EE522" s="170"/>
      <c r="EF522" s="170"/>
      <c r="EG522" s="170"/>
      <c r="EH522" s="170"/>
      <c r="EI522" s="170"/>
      <c r="EJ522" s="170"/>
      <c r="EK522" s="170"/>
    </row>
    <row r="523" spans="110:141">
      <c r="DF523" s="170"/>
      <c r="DG523" s="170"/>
      <c r="DH523" s="170"/>
      <c r="DI523" s="170"/>
      <c r="DJ523" s="170"/>
      <c r="DK523" s="170"/>
      <c r="DL523" s="170"/>
      <c r="DM523" s="170"/>
      <c r="DN523" s="170"/>
      <c r="DO523" s="170"/>
      <c r="DP523" s="170"/>
      <c r="DQ523" s="170"/>
      <c r="DR523" s="170"/>
      <c r="DS523" s="170"/>
      <c r="DT523" s="170"/>
      <c r="DU523" s="170"/>
      <c r="DV523" s="170"/>
      <c r="DW523" s="170"/>
      <c r="DX523" s="170"/>
      <c r="DY523" s="170"/>
      <c r="DZ523" s="170"/>
      <c r="EA523" s="170"/>
      <c r="EB523" s="170"/>
      <c r="EC523" s="170"/>
      <c r="ED523" s="170"/>
      <c r="EE523" s="170"/>
      <c r="EF523" s="170"/>
      <c r="EG523" s="170"/>
      <c r="EH523" s="170"/>
      <c r="EI523" s="170"/>
      <c r="EJ523" s="170"/>
      <c r="EK523" s="170"/>
    </row>
    <row r="524" spans="110:141">
      <c r="DF524" s="170"/>
      <c r="DG524" s="170"/>
      <c r="DH524" s="170"/>
      <c r="DI524" s="170"/>
      <c r="DJ524" s="170"/>
      <c r="DK524" s="170"/>
      <c r="DL524" s="170"/>
      <c r="DM524" s="170"/>
      <c r="DN524" s="170"/>
      <c r="DO524" s="170"/>
      <c r="DP524" s="170"/>
      <c r="DQ524" s="170"/>
      <c r="DR524" s="170"/>
      <c r="DS524" s="170"/>
      <c r="DT524" s="170"/>
      <c r="DU524" s="170"/>
      <c r="DV524" s="170"/>
      <c r="DW524" s="170"/>
      <c r="DX524" s="170"/>
      <c r="DY524" s="170"/>
      <c r="DZ524" s="170"/>
      <c r="EA524" s="170"/>
      <c r="EB524" s="170"/>
      <c r="EC524" s="170"/>
      <c r="ED524" s="170"/>
      <c r="EE524" s="170"/>
      <c r="EF524" s="170"/>
      <c r="EG524" s="170"/>
      <c r="EH524" s="170"/>
      <c r="EI524" s="170"/>
      <c r="EJ524" s="170"/>
      <c r="EK524" s="170"/>
    </row>
    <row r="525" spans="110:141">
      <c r="DF525" s="170"/>
      <c r="DG525" s="170"/>
      <c r="DH525" s="170"/>
      <c r="DI525" s="170"/>
      <c r="DJ525" s="170"/>
      <c r="DK525" s="170"/>
      <c r="DL525" s="170"/>
      <c r="DM525" s="170"/>
      <c r="DN525" s="170"/>
      <c r="DO525" s="170"/>
      <c r="DP525" s="170"/>
      <c r="DQ525" s="170"/>
      <c r="DR525" s="170"/>
      <c r="DS525" s="170"/>
      <c r="DT525" s="170"/>
      <c r="DU525" s="170"/>
      <c r="DV525" s="170"/>
      <c r="DW525" s="170"/>
      <c r="DX525" s="170"/>
      <c r="DY525" s="170"/>
      <c r="DZ525" s="170"/>
      <c r="EA525" s="170"/>
      <c r="EB525" s="170"/>
      <c r="EC525" s="170"/>
      <c r="ED525" s="170"/>
      <c r="EE525" s="170"/>
      <c r="EF525" s="170"/>
      <c r="EG525" s="170"/>
      <c r="EH525" s="170"/>
      <c r="EI525" s="170"/>
      <c r="EJ525" s="170"/>
      <c r="EK525" s="170"/>
    </row>
    <row r="526" spans="110:141">
      <c r="DF526" s="170"/>
      <c r="DG526" s="170"/>
      <c r="DH526" s="170"/>
      <c r="DI526" s="170"/>
      <c r="DJ526" s="170"/>
      <c r="DK526" s="170"/>
      <c r="DL526" s="170"/>
      <c r="DM526" s="170"/>
      <c r="DN526" s="170"/>
      <c r="DO526" s="170"/>
      <c r="DP526" s="170"/>
      <c r="DQ526" s="170"/>
      <c r="DR526" s="170"/>
      <c r="DS526" s="170"/>
      <c r="DT526" s="170"/>
      <c r="DU526" s="170"/>
      <c r="DV526" s="170"/>
      <c r="DW526" s="170"/>
      <c r="DX526" s="170"/>
      <c r="DY526" s="170"/>
      <c r="DZ526" s="170"/>
      <c r="EA526" s="170"/>
      <c r="EB526" s="170"/>
      <c r="EC526" s="170"/>
      <c r="ED526" s="170"/>
      <c r="EE526" s="170"/>
      <c r="EF526" s="170"/>
      <c r="EG526" s="170"/>
      <c r="EH526" s="170"/>
      <c r="EI526" s="170"/>
      <c r="EJ526" s="170"/>
      <c r="EK526" s="170"/>
    </row>
    <row r="527" spans="110:141">
      <c r="DF527" s="170"/>
      <c r="DG527" s="170"/>
      <c r="DH527" s="170"/>
      <c r="DI527" s="170"/>
      <c r="DJ527" s="170"/>
      <c r="DK527" s="170"/>
      <c r="DL527" s="170"/>
      <c r="DM527" s="170"/>
      <c r="DN527" s="170"/>
      <c r="DO527" s="170"/>
      <c r="DP527" s="170"/>
      <c r="DQ527" s="170"/>
      <c r="DR527" s="170"/>
      <c r="DS527" s="170"/>
      <c r="DT527" s="170"/>
      <c r="DU527" s="170"/>
      <c r="DV527" s="170"/>
      <c r="DW527" s="170"/>
      <c r="DX527" s="170"/>
      <c r="DY527" s="170"/>
      <c r="DZ527" s="170"/>
      <c r="EA527" s="170"/>
      <c r="EB527" s="170"/>
      <c r="EC527" s="170"/>
      <c r="ED527" s="170"/>
      <c r="EE527" s="170"/>
      <c r="EF527" s="170"/>
      <c r="EG527" s="170"/>
      <c r="EH527" s="170"/>
      <c r="EI527" s="170"/>
      <c r="EJ527" s="170"/>
      <c r="EK527" s="170"/>
    </row>
    <row r="528" spans="110:141">
      <c r="DF528" s="170"/>
      <c r="DG528" s="170"/>
      <c r="DH528" s="170"/>
      <c r="DI528" s="170"/>
      <c r="DJ528" s="170"/>
      <c r="DK528" s="170"/>
      <c r="DL528" s="170"/>
      <c r="DM528" s="170"/>
      <c r="DN528" s="170"/>
      <c r="DO528" s="170"/>
      <c r="DP528" s="170"/>
      <c r="DQ528" s="170"/>
      <c r="DR528" s="170"/>
      <c r="DS528" s="170"/>
      <c r="DT528" s="170"/>
      <c r="DU528" s="170"/>
      <c r="DV528" s="170"/>
      <c r="DW528" s="170"/>
      <c r="DX528" s="170"/>
      <c r="DY528" s="170"/>
      <c r="DZ528" s="170"/>
      <c r="EA528" s="170"/>
      <c r="EB528" s="170"/>
      <c r="EC528" s="170"/>
      <c r="ED528" s="170"/>
      <c r="EE528" s="170"/>
      <c r="EF528" s="170"/>
      <c r="EG528" s="170"/>
      <c r="EH528" s="170"/>
      <c r="EI528" s="170"/>
      <c r="EJ528" s="170"/>
      <c r="EK528" s="170"/>
    </row>
    <row r="529" spans="110:141">
      <c r="DF529" s="170"/>
      <c r="DG529" s="170"/>
      <c r="DH529" s="170"/>
      <c r="DI529" s="170"/>
      <c r="DJ529" s="170"/>
      <c r="DK529" s="170"/>
      <c r="DL529" s="170"/>
      <c r="DM529" s="170"/>
      <c r="DN529" s="170"/>
      <c r="DO529" s="170"/>
      <c r="DP529" s="170"/>
      <c r="DQ529" s="170"/>
      <c r="DR529" s="170"/>
      <c r="DS529" s="170"/>
      <c r="DT529" s="170"/>
      <c r="DU529" s="170"/>
      <c r="DV529" s="170"/>
      <c r="DW529" s="170"/>
      <c r="DX529" s="170"/>
      <c r="DY529" s="170"/>
      <c r="DZ529" s="170"/>
      <c r="EA529" s="170"/>
      <c r="EB529" s="170"/>
      <c r="EC529" s="170"/>
      <c r="ED529" s="170"/>
      <c r="EE529" s="170"/>
      <c r="EF529" s="170"/>
      <c r="EG529" s="170"/>
      <c r="EH529" s="170"/>
      <c r="EI529" s="170"/>
      <c r="EJ529" s="170"/>
      <c r="EK529" s="170"/>
    </row>
    <row r="530" spans="110:141">
      <c r="DF530" s="170"/>
      <c r="DG530" s="170"/>
      <c r="DH530" s="170"/>
      <c r="DI530" s="170"/>
      <c r="DJ530" s="170"/>
      <c r="DK530" s="170"/>
      <c r="DL530" s="170"/>
      <c r="DM530" s="170"/>
      <c r="DN530" s="170"/>
      <c r="DO530" s="170"/>
      <c r="DP530" s="170"/>
      <c r="DQ530" s="170"/>
      <c r="DR530" s="170"/>
      <c r="DS530" s="170"/>
      <c r="DT530" s="170"/>
      <c r="DU530" s="170"/>
      <c r="DV530" s="170"/>
      <c r="DW530" s="170"/>
      <c r="DX530" s="170"/>
      <c r="DY530" s="170"/>
      <c r="DZ530" s="170"/>
      <c r="EA530" s="170"/>
      <c r="EB530" s="170"/>
      <c r="EC530" s="170"/>
      <c r="ED530" s="170"/>
      <c r="EE530" s="170"/>
      <c r="EF530" s="170"/>
      <c r="EG530" s="170"/>
      <c r="EH530" s="170"/>
      <c r="EI530" s="170"/>
      <c r="EJ530" s="170"/>
      <c r="EK530" s="170"/>
    </row>
    <row r="531" spans="110:141">
      <c r="DF531" s="170"/>
      <c r="DG531" s="170"/>
      <c r="DH531" s="170"/>
      <c r="DI531" s="170"/>
      <c r="DJ531" s="170"/>
      <c r="DK531" s="170"/>
      <c r="DL531" s="170"/>
      <c r="DM531" s="170"/>
      <c r="DN531" s="170"/>
      <c r="DO531" s="170"/>
      <c r="DP531" s="170"/>
      <c r="DQ531" s="170"/>
      <c r="DR531" s="170"/>
      <c r="DS531" s="170"/>
      <c r="DT531" s="170"/>
      <c r="DU531" s="170"/>
      <c r="DV531" s="170"/>
      <c r="DW531" s="170"/>
      <c r="DX531" s="170"/>
      <c r="DY531" s="170"/>
      <c r="DZ531" s="170"/>
      <c r="EA531" s="170"/>
      <c r="EB531" s="170"/>
      <c r="EC531" s="170"/>
      <c r="ED531" s="170"/>
      <c r="EE531" s="170"/>
      <c r="EF531" s="170"/>
      <c r="EG531" s="170"/>
      <c r="EH531" s="170"/>
      <c r="EI531" s="170"/>
      <c r="EJ531" s="170"/>
      <c r="EK531" s="170"/>
    </row>
    <row r="532" spans="110:141">
      <c r="DF532" s="170"/>
      <c r="DG532" s="170"/>
      <c r="DH532" s="170"/>
      <c r="DI532" s="170"/>
      <c r="DJ532" s="170"/>
      <c r="DK532" s="170"/>
      <c r="DL532" s="170"/>
      <c r="DM532" s="170"/>
      <c r="DN532" s="170"/>
      <c r="DO532" s="170"/>
      <c r="DP532" s="170"/>
      <c r="DQ532" s="170"/>
      <c r="DR532" s="170"/>
      <c r="DS532" s="170"/>
      <c r="DT532" s="170"/>
      <c r="DU532" s="170"/>
      <c r="DV532" s="170"/>
      <c r="DW532" s="170"/>
      <c r="DX532" s="170"/>
      <c r="DY532" s="170"/>
      <c r="DZ532" s="170"/>
      <c r="EA532" s="170"/>
      <c r="EB532" s="170"/>
      <c r="EC532" s="170"/>
      <c r="ED532" s="170"/>
      <c r="EE532" s="170"/>
      <c r="EF532" s="170"/>
      <c r="EG532" s="170"/>
      <c r="EH532" s="170"/>
      <c r="EI532" s="170"/>
      <c r="EJ532" s="170"/>
      <c r="EK532" s="170"/>
    </row>
    <row r="533" spans="110:141">
      <c r="DF533" s="170"/>
      <c r="DG533" s="170"/>
      <c r="DH533" s="170"/>
      <c r="DI533" s="170"/>
      <c r="DJ533" s="170"/>
      <c r="DK533" s="170"/>
      <c r="DL533" s="170"/>
      <c r="DM533" s="170"/>
      <c r="DN533" s="170"/>
      <c r="DO533" s="170"/>
      <c r="DP533" s="170"/>
      <c r="DQ533" s="170"/>
      <c r="DR533" s="170"/>
      <c r="DS533" s="170"/>
      <c r="DT533" s="170"/>
      <c r="DU533" s="170"/>
      <c r="DV533" s="170"/>
      <c r="DW533" s="170"/>
      <c r="DX533" s="170"/>
      <c r="DY533" s="170"/>
      <c r="DZ533" s="170"/>
      <c r="EA533" s="170"/>
      <c r="EB533" s="170"/>
      <c r="EC533" s="170"/>
      <c r="ED533" s="170"/>
      <c r="EE533" s="170"/>
      <c r="EF533" s="170"/>
      <c r="EG533" s="170"/>
      <c r="EH533" s="170"/>
      <c r="EI533" s="170"/>
      <c r="EJ533" s="170"/>
      <c r="EK533" s="170"/>
    </row>
    <row r="534" spans="110:141">
      <c r="DF534" s="170"/>
      <c r="DG534" s="170"/>
      <c r="DH534" s="170"/>
      <c r="DI534" s="170"/>
      <c r="DJ534" s="170"/>
      <c r="DK534" s="170"/>
      <c r="DL534" s="170"/>
      <c r="DM534" s="170"/>
      <c r="DN534" s="170"/>
      <c r="DO534" s="170"/>
      <c r="DP534" s="170"/>
      <c r="DQ534" s="170"/>
      <c r="DR534" s="170"/>
      <c r="DS534" s="170"/>
      <c r="DT534" s="170"/>
      <c r="DU534" s="170"/>
      <c r="DV534" s="170"/>
      <c r="DW534" s="170"/>
      <c r="DX534" s="170"/>
      <c r="DY534" s="170"/>
      <c r="DZ534" s="170"/>
      <c r="EA534" s="170"/>
      <c r="EB534" s="170"/>
      <c r="EC534" s="170"/>
      <c r="ED534" s="170"/>
      <c r="EE534" s="170"/>
      <c r="EF534" s="170"/>
      <c r="EG534" s="170"/>
      <c r="EH534" s="170"/>
      <c r="EI534" s="170"/>
      <c r="EJ534" s="170"/>
      <c r="EK534" s="170"/>
    </row>
    <row r="535" spans="110:141">
      <c r="DF535" s="170"/>
      <c r="DG535" s="170"/>
      <c r="DH535" s="170"/>
      <c r="DI535" s="170"/>
      <c r="DJ535" s="170"/>
      <c r="DK535" s="170"/>
      <c r="DL535" s="170"/>
      <c r="DM535" s="170"/>
      <c r="DN535" s="170"/>
      <c r="DO535" s="170"/>
      <c r="DP535" s="170"/>
      <c r="DQ535" s="170"/>
      <c r="DR535" s="170"/>
      <c r="DS535" s="170"/>
      <c r="DT535" s="170"/>
      <c r="DU535" s="170"/>
      <c r="DV535" s="170"/>
      <c r="DW535" s="170"/>
      <c r="DX535" s="170"/>
      <c r="DY535" s="170"/>
      <c r="DZ535" s="170"/>
      <c r="EA535" s="170"/>
      <c r="EB535" s="170"/>
      <c r="EC535" s="170"/>
      <c r="ED535" s="170"/>
      <c r="EE535" s="170"/>
      <c r="EF535" s="170"/>
      <c r="EG535" s="170"/>
      <c r="EH535" s="170"/>
      <c r="EI535" s="170"/>
      <c r="EJ535" s="170"/>
      <c r="EK535" s="170"/>
    </row>
    <row r="536" spans="110:141">
      <c r="DF536" s="170"/>
      <c r="DG536" s="170"/>
      <c r="DH536" s="170"/>
      <c r="DI536" s="170"/>
      <c r="DJ536" s="170"/>
      <c r="DK536" s="170"/>
      <c r="DL536" s="170"/>
      <c r="DM536" s="170"/>
      <c r="DN536" s="170"/>
      <c r="DO536" s="170"/>
      <c r="DP536" s="170"/>
      <c r="DQ536" s="170"/>
      <c r="DR536" s="170"/>
      <c r="DS536" s="170"/>
      <c r="DT536" s="170"/>
      <c r="DU536" s="170"/>
      <c r="DV536" s="170"/>
      <c r="DW536" s="170"/>
      <c r="DX536" s="170"/>
      <c r="DY536" s="170"/>
      <c r="DZ536" s="170"/>
      <c r="EA536" s="170"/>
      <c r="EB536" s="170"/>
      <c r="EC536" s="170"/>
      <c r="ED536" s="170"/>
      <c r="EE536" s="170"/>
      <c r="EF536" s="170"/>
      <c r="EG536" s="170"/>
      <c r="EH536" s="170"/>
      <c r="EI536" s="170"/>
      <c r="EJ536" s="170"/>
      <c r="EK536" s="170"/>
    </row>
    <row r="537" spans="110:141">
      <c r="DF537" s="170"/>
      <c r="DG537" s="170"/>
      <c r="DH537" s="170"/>
      <c r="DI537" s="170"/>
      <c r="DJ537" s="170"/>
      <c r="DK537" s="170"/>
      <c r="DL537" s="170"/>
      <c r="DM537" s="170"/>
      <c r="DN537" s="170"/>
      <c r="DO537" s="170"/>
      <c r="DP537" s="170"/>
      <c r="DQ537" s="170"/>
      <c r="DR537" s="170"/>
      <c r="DS537" s="170"/>
      <c r="DT537" s="170"/>
      <c r="DU537" s="170"/>
      <c r="DV537" s="170"/>
      <c r="DW537" s="170"/>
      <c r="DX537" s="170"/>
      <c r="DY537" s="170"/>
      <c r="DZ537" s="170"/>
      <c r="EA537" s="170"/>
      <c r="EB537" s="170"/>
      <c r="EC537" s="170"/>
      <c r="ED537" s="170"/>
      <c r="EE537" s="170"/>
      <c r="EF537" s="170"/>
      <c r="EG537" s="170"/>
      <c r="EH537" s="170"/>
      <c r="EI537" s="170"/>
      <c r="EJ537" s="170"/>
      <c r="EK537" s="170"/>
    </row>
    <row r="538" spans="110:141">
      <c r="DF538" s="170"/>
      <c r="DG538" s="170"/>
      <c r="DH538" s="170"/>
      <c r="DI538" s="170"/>
      <c r="DJ538" s="170"/>
      <c r="DK538" s="170"/>
      <c r="DL538" s="170"/>
      <c r="DM538" s="170"/>
      <c r="DN538" s="170"/>
      <c r="DO538" s="170"/>
      <c r="DP538" s="170"/>
      <c r="DQ538" s="170"/>
      <c r="DR538" s="170"/>
      <c r="DS538" s="170"/>
      <c r="DT538" s="170"/>
      <c r="DU538" s="170"/>
      <c r="DV538" s="170"/>
      <c r="DW538" s="170"/>
      <c r="DX538" s="170"/>
      <c r="DY538" s="170"/>
      <c r="DZ538" s="170"/>
      <c r="EA538" s="170"/>
      <c r="EB538" s="170"/>
      <c r="EC538" s="170"/>
      <c r="ED538" s="170"/>
      <c r="EE538" s="170"/>
      <c r="EF538" s="170"/>
      <c r="EG538" s="170"/>
      <c r="EH538" s="170"/>
      <c r="EI538" s="170"/>
      <c r="EJ538" s="170"/>
      <c r="EK538" s="170"/>
    </row>
    <row r="539" spans="110:141">
      <c r="DF539" s="170"/>
      <c r="DG539" s="170"/>
      <c r="DH539" s="170"/>
      <c r="DI539" s="170"/>
      <c r="DJ539" s="170"/>
      <c r="DK539" s="170"/>
      <c r="DL539" s="170"/>
      <c r="DM539" s="170"/>
      <c r="DN539" s="170"/>
      <c r="DO539" s="170"/>
      <c r="DP539" s="170"/>
      <c r="DQ539" s="170"/>
      <c r="DR539" s="170"/>
      <c r="DS539" s="170"/>
      <c r="DT539" s="170"/>
      <c r="DU539" s="170"/>
      <c r="DV539" s="170"/>
      <c r="DW539" s="170"/>
      <c r="DX539" s="170"/>
      <c r="DY539" s="170"/>
      <c r="DZ539" s="170"/>
      <c r="EA539" s="170"/>
      <c r="EB539" s="170"/>
      <c r="EC539" s="170"/>
      <c r="ED539" s="170"/>
      <c r="EE539" s="170"/>
      <c r="EF539" s="170"/>
      <c r="EG539" s="170"/>
      <c r="EH539" s="170"/>
      <c r="EI539" s="170"/>
      <c r="EJ539" s="170"/>
      <c r="EK539" s="170"/>
    </row>
    <row r="540" spans="110:141">
      <c r="DF540" s="170"/>
      <c r="DG540" s="170"/>
      <c r="DH540" s="170"/>
      <c r="DI540" s="170"/>
      <c r="DJ540" s="170"/>
      <c r="DK540" s="170"/>
      <c r="DL540" s="170"/>
      <c r="DM540" s="170"/>
      <c r="DN540" s="170"/>
      <c r="DO540" s="170"/>
      <c r="DP540" s="170"/>
      <c r="DQ540" s="170"/>
      <c r="DR540" s="170"/>
      <c r="DS540" s="170"/>
      <c r="DT540" s="170"/>
      <c r="DU540" s="170"/>
      <c r="DV540" s="170"/>
      <c r="DW540" s="170"/>
      <c r="DX540" s="170"/>
      <c r="DY540" s="170"/>
      <c r="DZ540" s="170"/>
      <c r="EA540" s="170"/>
      <c r="EB540" s="170"/>
      <c r="EC540" s="170"/>
      <c r="ED540" s="170"/>
      <c r="EE540" s="170"/>
      <c r="EF540" s="170"/>
      <c r="EG540" s="170"/>
      <c r="EH540" s="170"/>
      <c r="EI540" s="170"/>
      <c r="EJ540" s="170"/>
      <c r="EK540" s="170"/>
    </row>
    <row r="541" spans="110:141">
      <c r="DF541" s="170"/>
      <c r="DG541" s="170"/>
      <c r="DH541" s="170"/>
      <c r="DI541" s="170"/>
      <c r="DJ541" s="170"/>
      <c r="DK541" s="170"/>
      <c r="DL541" s="170"/>
      <c r="DM541" s="170"/>
      <c r="DN541" s="170"/>
      <c r="DO541" s="170"/>
      <c r="DP541" s="170"/>
      <c r="DQ541" s="170"/>
      <c r="DR541" s="170"/>
      <c r="DS541" s="170"/>
      <c r="DT541" s="170"/>
      <c r="DU541" s="170"/>
      <c r="DV541" s="170"/>
      <c r="DW541" s="170"/>
      <c r="DX541" s="170"/>
      <c r="DY541" s="170"/>
      <c r="DZ541" s="170"/>
      <c r="EA541" s="170"/>
      <c r="EB541" s="170"/>
      <c r="EC541" s="170"/>
      <c r="ED541" s="170"/>
      <c r="EE541" s="170"/>
      <c r="EF541" s="170"/>
      <c r="EG541" s="170"/>
      <c r="EH541" s="170"/>
      <c r="EI541" s="170"/>
      <c r="EJ541" s="170"/>
      <c r="EK541" s="170"/>
    </row>
    <row r="542" spans="110:141">
      <c r="DF542" s="170"/>
      <c r="DG542" s="170"/>
      <c r="DH542" s="170"/>
      <c r="DI542" s="170"/>
      <c r="DJ542" s="170"/>
      <c r="DK542" s="170"/>
      <c r="DL542" s="170"/>
      <c r="DM542" s="170"/>
      <c r="DN542" s="170"/>
      <c r="DO542" s="170"/>
      <c r="DP542" s="170"/>
      <c r="DQ542" s="170"/>
      <c r="DR542" s="170"/>
      <c r="DS542" s="170"/>
      <c r="DT542" s="170"/>
      <c r="DU542" s="170"/>
      <c r="DV542" s="170"/>
      <c r="DW542" s="170"/>
      <c r="DX542" s="170"/>
      <c r="DY542" s="170"/>
      <c r="DZ542" s="170"/>
      <c r="EA542" s="170"/>
      <c r="EB542" s="170"/>
      <c r="EC542" s="170"/>
      <c r="ED542" s="170"/>
      <c r="EE542" s="170"/>
      <c r="EF542" s="170"/>
      <c r="EG542" s="170"/>
      <c r="EH542" s="170"/>
      <c r="EI542" s="170"/>
      <c r="EJ542" s="170"/>
      <c r="EK542" s="170"/>
    </row>
    <row r="543" spans="110:141">
      <c r="DF543" s="170"/>
      <c r="DG543" s="170"/>
      <c r="DH543" s="170"/>
      <c r="DI543" s="170"/>
      <c r="DJ543" s="170"/>
      <c r="DK543" s="170"/>
      <c r="DL543" s="170"/>
      <c r="DM543" s="170"/>
      <c r="DN543" s="170"/>
      <c r="DO543" s="170"/>
      <c r="DP543" s="170"/>
      <c r="DQ543" s="170"/>
      <c r="DR543" s="170"/>
      <c r="DS543" s="170"/>
      <c r="DT543" s="170"/>
      <c r="DU543" s="170"/>
      <c r="DV543" s="170"/>
      <c r="DW543" s="170"/>
      <c r="DX543" s="170"/>
      <c r="DY543" s="170"/>
      <c r="DZ543" s="170"/>
      <c r="EA543" s="170"/>
      <c r="EB543" s="170"/>
      <c r="EC543" s="170"/>
      <c r="ED543" s="170"/>
      <c r="EE543" s="170"/>
      <c r="EF543" s="170"/>
      <c r="EG543" s="170"/>
      <c r="EH543" s="170"/>
      <c r="EI543" s="170"/>
      <c r="EJ543" s="170"/>
      <c r="EK543" s="170"/>
    </row>
    <row r="544" spans="110:141">
      <c r="DF544" s="170"/>
      <c r="DG544" s="170"/>
      <c r="DH544" s="170"/>
      <c r="DI544" s="170"/>
      <c r="DJ544" s="170"/>
      <c r="DK544" s="170"/>
      <c r="DL544" s="170"/>
      <c r="DM544" s="170"/>
      <c r="DN544" s="170"/>
      <c r="DO544" s="170"/>
      <c r="DP544" s="170"/>
      <c r="DQ544" s="170"/>
      <c r="DR544" s="170"/>
      <c r="DS544" s="170"/>
      <c r="DT544" s="170"/>
      <c r="DU544" s="170"/>
      <c r="DV544" s="170"/>
      <c r="DW544" s="170"/>
      <c r="DX544" s="170"/>
      <c r="DY544" s="170"/>
      <c r="DZ544" s="170"/>
      <c r="EA544" s="170"/>
      <c r="EB544" s="170"/>
      <c r="EC544" s="170"/>
      <c r="ED544" s="170"/>
      <c r="EE544" s="170"/>
      <c r="EF544" s="170"/>
      <c r="EG544" s="170"/>
      <c r="EH544" s="170"/>
      <c r="EI544" s="170"/>
      <c r="EJ544" s="170"/>
      <c r="EK544" s="170"/>
    </row>
    <row r="545" spans="110:141">
      <c r="DF545" s="170"/>
      <c r="DG545" s="170"/>
      <c r="DH545" s="170"/>
      <c r="DI545" s="170"/>
      <c r="DJ545" s="170"/>
      <c r="DK545" s="170"/>
      <c r="DL545" s="170"/>
      <c r="DM545" s="170"/>
      <c r="DN545" s="170"/>
      <c r="DO545" s="170"/>
      <c r="DP545" s="170"/>
      <c r="DQ545" s="170"/>
      <c r="DR545" s="170"/>
      <c r="DS545" s="170"/>
      <c r="DT545" s="170"/>
      <c r="DU545" s="170"/>
      <c r="DV545" s="170"/>
      <c r="DW545" s="170"/>
      <c r="DX545" s="170"/>
      <c r="DY545" s="170"/>
      <c r="DZ545" s="170"/>
      <c r="EA545" s="170"/>
      <c r="EB545" s="170"/>
      <c r="EC545" s="170"/>
      <c r="ED545" s="170"/>
      <c r="EE545" s="170"/>
      <c r="EF545" s="170"/>
      <c r="EG545" s="170"/>
      <c r="EH545" s="170"/>
      <c r="EI545" s="170"/>
      <c r="EJ545" s="170"/>
      <c r="EK545" s="170"/>
    </row>
    <row r="546" spans="110:141">
      <c r="DF546" s="170"/>
      <c r="DG546" s="170"/>
      <c r="DH546" s="170"/>
      <c r="DI546" s="170"/>
      <c r="DJ546" s="170"/>
      <c r="DK546" s="170"/>
      <c r="DL546" s="170"/>
      <c r="DM546" s="170"/>
      <c r="DN546" s="170"/>
      <c r="DO546" s="170"/>
      <c r="DP546" s="170"/>
      <c r="DQ546" s="170"/>
      <c r="DR546" s="170"/>
      <c r="DS546" s="170"/>
      <c r="DT546" s="170"/>
      <c r="DU546" s="170"/>
      <c r="DV546" s="170"/>
      <c r="DW546" s="170"/>
      <c r="DX546" s="170"/>
      <c r="DY546" s="170"/>
      <c r="DZ546" s="170"/>
      <c r="EA546" s="170"/>
      <c r="EB546" s="170"/>
      <c r="EC546" s="170"/>
      <c r="ED546" s="170"/>
      <c r="EE546" s="170"/>
      <c r="EF546" s="170"/>
      <c r="EG546" s="170"/>
      <c r="EH546" s="170"/>
      <c r="EI546" s="170"/>
      <c r="EJ546" s="170"/>
      <c r="EK546" s="170"/>
    </row>
    <row r="547" spans="110:141">
      <c r="DF547" s="170"/>
      <c r="DG547" s="170"/>
      <c r="DH547" s="170"/>
      <c r="DI547" s="170"/>
      <c r="DJ547" s="170"/>
      <c r="DK547" s="170"/>
      <c r="DL547" s="170"/>
      <c r="DM547" s="170"/>
      <c r="DN547" s="170"/>
      <c r="DO547" s="170"/>
      <c r="DP547" s="170"/>
      <c r="DQ547" s="170"/>
      <c r="DR547" s="170"/>
      <c r="DS547" s="170"/>
      <c r="DT547" s="170"/>
      <c r="DU547" s="170"/>
      <c r="DV547" s="170"/>
      <c r="DW547" s="170"/>
      <c r="DX547" s="170"/>
      <c r="DY547" s="170"/>
      <c r="DZ547" s="170"/>
      <c r="EA547" s="170"/>
      <c r="EB547" s="170"/>
      <c r="EC547" s="170"/>
      <c r="ED547" s="170"/>
      <c r="EE547" s="170"/>
      <c r="EF547" s="170"/>
      <c r="EG547" s="170"/>
      <c r="EH547" s="170"/>
      <c r="EI547" s="170"/>
      <c r="EJ547" s="170"/>
      <c r="EK547" s="170"/>
    </row>
    <row r="548" spans="110:141">
      <c r="DF548" s="170"/>
      <c r="DG548" s="170"/>
      <c r="DH548" s="170"/>
      <c r="DI548" s="170"/>
      <c r="DJ548" s="170"/>
      <c r="DK548" s="170"/>
      <c r="DL548" s="170"/>
      <c r="DM548" s="170"/>
      <c r="DN548" s="170"/>
      <c r="DO548" s="170"/>
      <c r="DP548" s="170"/>
      <c r="DQ548" s="170"/>
      <c r="DR548" s="170"/>
      <c r="DS548" s="170"/>
      <c r="DT548" s="170"/>
      <c r="DU548" s="170"/>
      <c r="DV548" s="170"/>
      <c r="DW548" s="170"/>
      <c r="DX548" s="170"/>
      <c r="DY548" s="170"/>
      <c r="DZ548" s="170"/>
      <c r="EA548" s="170"/>
      <c r="EB548" s="170"/>
      <c r="EC548" s="170"/>
      <c r="ED548" s="170"/>
      <c r="EE548" s="170"/>
      <c r="EF548" s="170"/>
      <c r="EG548" s="170"/>
      <c r="EH548" s="170"/>
      <c r="EI548" s="170"/>
      <c r="EJ548" s="170"/>
      <c r="EK548" s="170"/>
    </row>
    <row r="549" spans="110:141">
      <c r="DF549" s="170"/>
      <c r="DG549" s="170"/>
      <c r="DH549" s="170"/>
      <c r="DI549" s="170"/>
      <c r="DJ549" s="170"/>
      <c r="DK549" s="170"/>
      <c r="DL549" s="170"/>
      <c r="DM549" s="170"/>
      <c r="DN549" s="170"/>
      <c r="DO549" s="170"/>
      <c r="DP549" s="170"/>
      <c r="DQ549" s="170"/>
      <c r="DR549" s="170"/>
      <c r="DS549" s="170"/>
      <c r="DT549" s="170"/>
      <c r="DU549" s="170"/>
      <c r="DV549" s="170"/>
      <c r="DW549" s="170"/>
      <c r="DX549" s="170"/>
      <c r="DY549" s="170"/>
      <c r="DZ549" s="170"/>
      <c r="EA549" s="170"/>
      <c r="EB549" s="170"/>
      <c r="EC549" s="170"/>
      <c r="ED549" s="170"/>
      <c r="EE549" s="170"/>
      <c r="EF549" s="170"/>
      <c r="EG549" s="170"/>
      <c r="EH549" s="170"/>
      <c r="EI549" s="170"/>
      <c r="EJ549" s="170"/>
      <c r="EK549" s="170"/>
    </row>
    <row r="550" spans="110:141">
      <c r="DF550" s="170"/>
      <c r="DG550" s="170"/>
      <c r="DH550" s="170"/>
      <c r="DI550" s="170"/>
      <c r="DJ550" s="170"/>
      <c r="DK550" s="170"/>
      <c r="DL550" s="170"/>
      <c r="DM550" s="170"/>
      <c r="DN550" s="170"/>
      <c r="DO550" s="170"/>
      <c r="DP550" s="170"/>
      <c r="DQ550" s="170"/>
      <c r="DR550" s="170"/>
      <c r="DS550" s="170"/>
      <c r="DT550" s="170"/>
      <c r="DU550" s="170"/>
      <c r="DV550" s="170"/>
      <c r="DW550" s="170"/>
      <c r="DX550" s="170"/>
      <c r="DY550" s="170"/>
      <c r="DZ550" s="170"/>
      <c r="EA550" s="170"/>
      <c r="EB550" s="170"/>
      <c r="EC550" s="170"/>
      <c r="ED550" s="170"/>
      <c r="EE550" s="170"/>
      <c r="EF550" s="170"/>
      <c r="EG550" s="170"/>
      <c r="EH550" s="170"/>
      <c r="EI550" s="170"/>
      <c r="EJ550" s="170"/>
      <c r="EK550" s="170"/>
    </row>
    <row r="551" spans="110:141">
      <c r="DF551" s="170"/>
      <c r="DG551" s="170"/>
      <c r="DH551" s="170"/>
      <c r="DI551" s="170"/>
      <c r="DJ551" s="170"/>
      <c r="DK551" s="170"/>
      <c r="DL551" s="170"/>
      <c r="DM551" s="170"/>
      <c r="DN551" s="170"/>
      <c r="DO551" s="170"/>
      <c r="DP551" s="170"/>
      <c r="DQ551" s="170"/>
      <c r="DR551" s="170"/>
      <c r="DS551" s="170"/>
      <c r="DT551" s="170"/>
      <c r="DU551" s="170"/>
      <c r="DV551" s="170"/>
      <c r="DW551" s="170"/>
      <c r="DX551" s="170"/>
      <c r="DY551" s="170"/>
      <c r="DZ551" s="170"/>
      <c r="EA551" s="170"/>
      <c r="EB551" s="170"/>
      <c r="EC551" s="170"/>
      <c r="ED551" s="170"/>
      <c r="EE551" s="170"/>
      <c r="EF551" s="170"/>
      <c r="EG551" s="170"/>
      <c r="EH551" s="170"/>
      <c r="EI551" s="170"/>
      <c r="EJ551" s="170"/>
      <c r="EK551" s="170"/>
    </row>
    <row r="552" spans="110:141">
      <c r="DF552" s="170"/>
      <c r="DG552" s="170"/>
      <c r="DH552" s="170"/>
      <c r="DI552" s="170"/>
      <c r="DJ552" s="170"/>
      <c r="DK552" s="170"/>
      <c r="DL552" s="170"/>
      <c r="DM552" s="170"/>
      <c r="DN552" s="170"/>
      <c r="DO552" s="170"/>
      <c r="DP552" s="170"/>
      <c r="DQ552" s="170"/>
      <c r="DR552" s="170"/>
      <c r="DS552" s="170"/>
      <c r="DT552" s="170"/>
      <c r="DU552" s="170"/>
      <c r="DV552" s="170"/>
      <c r="DW552" s="170"/>
      <c r="DX552" s="170"/>
      <c r="DY552" s="170"/>
      <c r="DZ552" s="170"/>
      <c r="EA552" s="170"/>
      <c r="EB552" s="170"/>
      <c r="EC552" s="170"/>
      <c r="ED552" s="170"/>
      <c r="EE552" s="170"/>
      <c r="EF552" s="170"/>
      <c r="EG552" s="170"/>
      <c r="EH552" s="170"/>
      <c r="EI552" s="170"/>
      <c r="EJ552" s="170"/>
      <c r="EK552" s="170"/>
    </row>
    <row r="553" spans="110:141">
      <c r="DF553" s="170"/>
      <c r="DG553" s="170"/>
      <c r="DH553" s="170"/>
      <c r="DI553" s="170"/>
      <c r="DJ553" s="170"/>
      <c r="DK553" s="170"/>
      <c r="DL553" s="170"/>
      <c r="DM553" s="170"/>
      <c r="DN553" s="170"/>
      <c r="DO553" s="170"/>
      <c r="DP553" s="170"/>
      <c r="DQ553" s="170"/>
      <c r="DR553" s="170"/>
      <c r="DS553" s="170"/>
      <c r="DT553" s="170"/>
      <c r="DU553" s="170"/>
      <c r="DV553" s="170"/>
      <c r="DW553" s="170"/>
      <c r="DX553" s="170"/>
      <c r="DY553" s="170"/>
      <c r="DZ553" s="170"/>
      <c r="EA553" s="170"/>
      <c r="EB553" s="170"/>
      <c r="EC553" s="170"/>
      <c r="ED553" s="170"/>
      <c r="EE553" s="170"/>
      <c r="EF553" s="170"/>
      <c r="EG553" s="170"/>
      <c r="EH553" s="170"/>
      <c r="EI553" s="170"/>
      <c r="EJ553" s="170"/>
      <c r="EK553" s="170"/>
    </row>
    <row r="554" spans="110:141">
      <c r="DF554" s="170"/>
      <c r="DG554" s="170"/>
      <c r="DH554" s="170"/>
      <c r="DI554" s="170"/>
      <c r="DJ554" s="170"/>
      <c r="DK554" s="170"/>
      <c r="DL554" s="170"/>
      <c r="DM554" s="170"/>
      <c r="DN554" s="170"/>
      <c r="DO554" s="170"/>
      <c r="DP554" s="170"/>
      <c r="DQ554" s="170"/>
      <c r="DR554" s="170"/>
      <c r="DS554" s="170"/>
      <c r="DT554" s="170"/>
      <c r="DU554" s="170"/>
      <c r="DV554" s="170"/>
      <c r="DW554" s="170"/>
      <c r="DX554" s="170"/>
      <c r="DY554" s="170"/>
      <c r="DZ554" s="170"/>
      <c r="EA554" s="170"/>
      <c r="EB554" s="170"/>
      <c r="EC554" s="170"/>
      <c r="ED554" s="170"/>
      <c r="EE554" s="170"/>
      <c r="EF554" s="170"/>
      <c r="EG554" s="170"/>
      <c r="EH554" s="170"/>
      <c r="EI554" s="170"/>
      <c r="EJ554" s="170"/>
      <c r="EK554" s="170"/>
    </row>
    <row r="555" spans="110:141">
      <c r="DF555" s="170"/>
      <c r="DG555" s="170"/>
      <c r="DH555" s="170"/>
      <c r="DI555" s="170"/>
      <c r="DJ555" s="170"/>
      <c r="DK555" s="170"/>
      <c r="DL555" s="170"/>
      <c r="DM555" s="170"/>
      <c r="DN555" s="170"/>
      <c r="DO555" s="170"/>
      <c r="DP555" s="170"/>
      <c r="DQ555" s="170"/>
      <c r="DR555" s="170"/>
      <c r="DS555" s="170"/>
      <c r="DT555" s="170"/>
      <c r="DU555" s="170"/>
      <c r="DV555" s="170"/>
      <c r="DW555" s="170"/>
      <c r="DX555" s="170"/>
      <c r="DY555" s="170"/>
      <c r="DZ555" s="170"/>
      <c r="EA555" s="170"/>
      <c r="EB555" s="170"/>
      <c r="EC555" s="170"/>
      <c r="ED555" s="170"/>
      <c r="EE555" s="170"/>
      <c r="EF555" s="170"/>
      <c r="EG555" s="170"/>
      <c r="EH555" s="170"/>
      <c r="EI555" s="170"/>
      <c r="EJ555" s="170"/>
      <c r="EK555" s="170"/>
    </row>
    <row r="556" spans="110:141">
      <c r="DF556" s="170"/>
      <c r="DG556" s="170"/>
      <c r="DH556" s="170"/>
      <c r="DI556" s="170"/>
      <c r="DJ556" s="170"/>
      <c r="DK556" s="170"/>
      <c r="DL556" s="170"/>
      <c r="DM556" s="170"/>
      <c r="DN556" s="170"/>
      <c r="DO556" s="170"/>
      <c r="DP556" s="170"/>
      <c r="DQ556" s="170"/>
      <c r="DR556" s="170"/>
      <c r="DS556" s="170"/>
      <c r="DT556" s="170"/>
      <c r="DU556" s="170"/>
      <c r="DV556" s="170"/>
      <c r="DW556" s="170"/>
      <c r="DX556" s="170"/>
      <c r="DY556" s="170"/>
      <c r="DZ556" s="170"/>
      <c r="EA556" s="170"/>
      <c r="EB556" s="170"/>
      <c r="EC556" s="170"/>
      <c r="ED556" s="170"/>
      <c r="EE556" s="170"/>
      <c r="EF556" s="170"/>
      <c r="EG556" s="170"/>
      <c r="EH556" s="170"/>
      <c r="EI556" s="170"/>
      <c r="EJ556" s="170"/>
      <c r="EK556" s="170"/>
    </row>
    <row r="557" spans="110:141">
      <c r="DF557" s="170"/>
      <c r="DG557" s="170"/>
      <c r="DH557" s="170"/>
      <c r="DI557" s="170"/>
      <c r="DJ557" s="170"/>
      <c r="DK557" s="170"/>
      <c r="DL557" s="170"/>
      <c r="DM557" s="170"/>
      <c r="DN557" s="170"/>
      <c r="DO557" s="170"/>
      <c r="DP557" s="170"/>
      <c r="DQ557" s="170"/>
      <c r="DR557" s="170"/>
      <c r="DS557" s="170"/>
      <c r="DT557" s="170"/>
      <c r="DU557" s="170"/>
      <c r="DV557" s="170"/>
      <c r="DW557" s="170"/>
      <c r="DX557" s="170"/>
      <c r="DY557" s="170"/>
      <c r="DZ557" s="170"/>
      <c r="EA557" s="170"/>
      <c r="EB557" s="170"/>
      <c r="EC557" s="170"/>
      <c r="ED557" s="170"/>
      <c r="EE557" s="170"/>
      <c r="EF557" s="170"/>
      <c r="EG557" s="170"/>
      <c r="EH557" s="170"/>
      <c r="EI557" s="170"/>
      <c r="EJ557" s="170"/>
      <c r="EK557" s="170"/>
    </row>
    <row r="558" spans="110:141">
      <c r="DF558" s="170"/>
      <c r="DG558" s="170"/>
      <c r="DH558" s="170"/>
      <c r="DI558" s="170"/>
      <c r="DJ558" s="170"/>
      <c r="DK558" s="170"/>
      <c r="DL558" s="170"/>
      <c r="DM558" s="170"/>
      <c r="DN558" s="170"/>
      <c r="DO558" s="170"/>
      <c r="DP558" s="170"/>
      <c r="DQ558" s="170"/>
      <c r="DR558" s="170"/>
      <c r="DS558" s="170"/>
      <c r="DT558" s="170"/>
      <c r="DU558" s="170"/>
      <c r="DV558" s="170"/>
      <c r="DW558" s="170"/>
      <c r="DX558" s="170"/>
      <c r="DY558" s="170"/>
      <c r="DZ558" s="170"/>
      <c r="EA558" s="170"/>
      <c r="EB558" s="170"/>
      <c r="EC558" s="170"/>
      <c r="ED558" s="170"/>
      <c r="EE558" s="170"/>
      <c r="EF558" s="170"/>
      <c r="EG558" s="170"/>
      <c r="EH558" s="170"/>
      <c r="EI558" s="170"/>
      <c r="EJ558" s="170"/>
      <c r="EK558" s="170"/>
    </row>
    <row r="559" spans="110:141">
      <c r="DF559" s="170"/>
      <c r="DG559" s="170"/>
      <c r="DH559" s="170"/>
      <c r="DI559" s="170"/>
      <c r="DJ559" s="170"/>
      <c r="DK559" s="170"/>
      <c r="DL559" s="170"/>
      <c r="DM559" s="170"/>
      <c r="DN559" s="170"/>
      <c r="DO559" s="170"/>
      <c r="DP559" s="170"/>
      <c r="DQ559" s="170"/>
      <c r="DR559" s="170"/>
      <c r="DS559" s="170"/>
      <c r="DT559" s="170"/>
      <c r="DU559" s="170"/>
      <c r="DV559" s="170"/>
      <c r="DW559" s="170"/>
      <c r="DX559" s="170"/>
      <c r="DY559" s="170"/>
      <c r="DZ559" s="170"/>
      <c r="EA559" s="170"/>
      <c r="EB559" s="170"/>
      <c r="EC559" s="170"/>
      <c r="ED559" s="170"/>
      <c r="EE559" s="170"/>
      <c r="EF559" s="170"/>
      <c r="EG559" s="170"/>
      <c r="EH559" s="170"/>
      <c r="EI559" s="170"/>
      <c r="EJ559" s="170"/>
      <c r="EK559" s="170"/>
    </row>
    <row r="560" spans="110:141">
      <c r="DF560" s="170"/>
      <c r="DG560" s="170"/>
      <c r="DH560" s="170"/>
      <c r="DI560" s="170"/>
      <c r="DJ560" s="170"/>
      <c r="DK560" s="170"/>
      <c r="DL560" s="170"/>
      <c r="DM560" s="170"/>
      <c r="DN560" s="170"/>
      <c r="DO560" s="170"/>
      <c r="DP560" s="170"/>
      <c r="DQ560" s="170"/>
      <c r="DR560" s="170"/>
      <c r="DS560" s="170"/>
      <c r="DT560" s="170"/>
      <c r="DU560" s="170"/>
      <c r="DV560" s="170"/>
      <c r="DW560" s="170"/>
      <c r="DX560" s="170"/>
      <c r="DY560" s="170"/>
      <c r="DZ560" s="170"/>
      <c r="EA560" s="170"/>
      <c r="EB560" s="170"/>
      <c r="EC560" s="170"/>
      <c r="ED560" s="170"/>
      <c r="EE560" s="170"/>
      <c r="EF560" s="170"/>
      <c r="EG560" s="170"/>
      <c r="EH560" s="170"/>
      <c r="EI560" s="170"/>
      <c r="EJ560" s="170"/>
      <c r="EK560" s="170"/>
    </row>
    <row r="561" spans="110:141">
      <c r="DF561" s="170"/>
      <c r="DG561" s="170"/>
      <c r="DH561" s="170"/>
      <c r="DI561" s="170"/>
      <c r="DJ561" s="170"/>
      <c r="DK561" s="170"/>
      <c r="DL561" s="170"/>
      <c r="DM561" s="170"/>
      <c r="DN561" s="170"/>
      <c r="DO561" s="170"/>
      <c r="DP561" s="170"/>
      <c r="DQ561" s="170"/>
      <c r="DR561" s="170"/>
      <c r="DS561" s="170"/>
      <c r="DT561" s="170"/>
      <c r="DU561" s="170"/>
      <c r="DV561" s="170"/>
      <c r="DW561" s="170"/>
      <c r="DX561" s="170"/>
      <c r="DY561" s="170"/>
      <c r="DZ561" s="170"/>
      <c r="EA561" s="170"/>
      <c r="EB561" s="170"/>
      <c r="EC561" s="170"/>
      <c r="ED561" s="170"/>
      <c r="EE561" s="170"/>
      <c r="EF561" s="170"/>
      <c r="EG561" s="170"/>
      <c r="EH561" s="170"/>
      <c r="EI561" s="170"/>
      <c r="EJ561" s="170"/>
      <c r="EK561" s="170"/>
    </row>
    <row r="562" spans="110:141">
      <c r="DF562" s="170"/>
      <c r="DG562" s="170"/>
      <c r="DH562" s="170"/>
      <c r="DI562" s="170"/>
      <c r="DJ562" s="170"/>
      <c r="DK562" s="170"/>
      <c r="DL562" s="170"/>
      <c r="DM562" s="170"/>
      <c r="DN562" s="170"/>
      <c r="DO562" s="170"/>
      <c r="DP562" s="170"/>
      <c r="DQ562" s="170"/>
      <c r="DR562" s="170"/>
      <c r="DS562" s="170"/>
      <c r="DT562" s="170"/>
      <c r="DU562" s="170"/>
      <c r="DV562" s="170"/>
      <c r="DW562" s="170"/>
      <c r="DX562" s="170"/>
      <c r="DY562" s="170"/>
      <c r="DZ562" s="170"/>
      <c r="EA562" s="170"/>
      <c r="EB562" s="170"/>
      <c r="EC562" s="170"/>
      <c r="ED562" s="170"/>
      <c r="EE562" s="170"/>
      <c r="EF562" s="170"/>
      <c r="EG562" s="170"/>
      <c r="EH562" s="170"/>
      <c r="EI562" s="170"/>
      <c r="EJ562" s="170"/>
      <c r="EK562" s="170"/>
    </row>
    <row r="563" spans="110:141">
      <c r="DF563" s="170"/>
      <c r="DG563" s="170"/>
      <c r="DH563" s="170"/>
      <c r="DI563" s="170"/>
      <c r="DJ563" s="170"/>
      <c r="DK563" s="170"/>
      <c r="DL563" s="170"/>
      <c r="DM563" s="170"/>
      <c r="DN563" s="170"/>
      <c r="DO563" s="170"/>
      <c r="DP563" s="170"/>
      <c r="DQ563" s="170"/>
      <c r="DR563" s="170"/>
      <c r="DS563" s="170"/>
      <c r="DT563" s="170"/>
      <c r="DU563" s="170"/>
      <c r="DV563" s="170"/>
      <c r="DW563" s="170"/>
      <c r="DX563" s="170"/>
      <c r="DY563" s="170"/>
      <c r="DZ563" s="170"/>
      <c r="EA563" s="170"/>
      <c r="EB563" s="170"/>
      <c r="EC563" s="170"/>
      <c r="ED563" s="170"/>
      <c r="EE563" s="170"/>
      <c r="EF563" s="170"/>
      <c r="EG563" s="170"/>
      <c r="EH563" s="170"/>
      <c r="EI563" s="170"/>
      <c r="EJ563" s="170"/>
      <c r="EK563" s="170"/>
    </row>
    <row r="564" spans="110:141">
      <c r="DF564" s="170"/>
      <c r="DG564" s="170"/>
      <c r="DH564" s="170"/>
      <c r="DI564" s="170"/>
      <c r="DJ564" s="170"/>
      <c r="DK564" s="170"/>
      <c r="DL564" s="170"/>
      <c r="DM564" s="170"/>
      <c r="DN564" s="170"/>
      <c r="DO564" s="170"/>
      <c r="DP564" s="170"/>
      <c r="DQ564" s="170"/>
      <c r="DR564" s="170"/>
      <c r="DS564" s="170"/>
      <c r="DT564" s="170"/>
      <c r="DU564" s="170"/>
      <c r="DV564" s="170"/>
      <c r="DW564" s="170"/>
      <c r="DX564" s="170"/>
      <c r="DY564" s="170"/>
      <c r="DZ564" s="170"/>
      <c r="EA564" s="170"/>
      <c r="EB564" s="170"/>
      <c r="EC564" s="170"/>
      <c r="ED564" s="170"/>
      <c r="EE564" s="170"/>
      <c r="EF564" s="170"/>
      <c r="EG564" s="170"/>
      <c r="EH564" s="170"/>
      <c r="EI564" s="170"/>
      <c r="EJ564" s="170"/>
      <c r="EK564" s="170"/>
    </row>
    <row r="565" spans="110:141">
      <c r="DF565" s="170"/>
      <c r="DG565" s="170"/>
      <c r="DH565" s="170"/>
      <c r="DI565" s="170"/>
      <c r="DJ565" s="170"/>
      <c r="DK565" s="170"/>
      <c r="DL565" s="170"/>
      <c r="DM565" s="170"/>
      <c r="DN565" s="170"/>
      <c r="DO565" s="170"/>
      <c r="DP565" s="170"/>
      <c r="DQ565" s="170"/>
      <c r="DR565" s="170"/>
      <c r="DS565" s="170"/>
      <c r="DT565" s="170"/>
      <c r="DU565" s="170"/>
      <c r="DV565" s="170"/>
      <c r="DW565" s="170"/>
      <c r="DX565" s="170"/>
      <c r="DY565" s="170"/>
      <c r="DZ565" s="170"/>
      <c r="EA565" s="170"/>
      <c r="EB565" s="170"/>
      <c r="EC565" s="170"/>
      <c r="ED565" s="170"/>
      <c r="EE565" s="170"/>
      <c r="EF565" s="170"/>
      <c r="EG565" s="170"/>
      <c r="EH565" s="170"/>
      <c r="EI565" s="170"/>
      <c r="EJ565" s="170"/>
      <c r="EK565" s="170"/>
    </row>
    <row r="566" spans="110:141">
      <c r="DF566" s="170"/>
      <c r="DG566" s="170"/>
      <c r="DH566" s="170"/>
      <c r="DI566" s="170"/>
      <c r="DJ566" s="170"/>
      <c r="DK566" s="170"/>
      <c r="DL566" s="170"/>
      <c r="DM566" s="170"/>
      <c r="DN566" s="170"/>
      <c r="DO566" s="170"/>
      <c r="DP566" s="170"/>
      <c r="DQ566" s="170"/>
      <c r="DR566" s="170"/>
      <c r="DS566" s="170"/>
      <c r="DT566" s="170"/>
      <c r="DU566" s="170"/>
      <c r="DV566" s="170"/>
      <c r="DW566" s="170"/>
      <c r="DX566" s="170"/>
      <c r="DY566" s="170"/>
      <c r="DZ566" s="170"/>
      <c r="EA566" s="170"/>
      <c r="EB566" s="170"/>
      <c r="EC566" s="170"/>
      <c r="ED566" s="170"/>
      <c r="EE566" s="170"/>
      <c r="EF566" s="170"/>
      <c r="EG566" s="170"/>
      <c r="EH566" s="170"/>
      <c r="EI566" s="170"/>
      <c r="EJ566" s="170"/>
      <c r="EK566" s="170"/>
    </row>
    <row r="567" spans="110:141">
      <c r="DF567" s="170"/>
      <c r="DG567" s="170"/>
      <c r="DH567" s="170"/>
      <c r="DI567" s="170"/>
      <c r="DJ567" s="170"/>
      <c r="DK567" s="170"/>
      <c r="DL567" s="170"/>
      <c r="DM567" s="170"/>
      <c r="DN567" s="170"/>
      <c r="DO567" s="170"/>
      <c r="DP567" s="170"/>
      <c r="DQ567" s="170"/>
      <c r="DR567" s="170"/>
      <c r="DS567" s="170"/>
      <c r="DT567" s="170"/>
      <c r="DU567" s="170"/>
      <c r="DV567" s="170"/>
      <c r="DW567" s="170"/>
      <c r="DX567" s="170"/>
      <c r="DY567" s="170"/>
      <c r="DZ567" s="170"/>
      <c r="EA567" s="170"/>
      <c r="EB567" s="170"/>
      <c r="EC567" s="170"/>
      <c r="ED567" s="170"/>
      <c r="EE567" s="170"/>
      <c r="EF567" s="170"/>
      <c r="EG567" s="170"/>
      <c r="EH567" s="170"/>
      <c r="EI567" s="170"/>
      <c r="EJ567" s="170"/>
      <c r="EK567" s="170"/>
    </row>
    <row r="568" spans="110:141">
      <c r="DF568" s="170"/>
      <c r="DG568" s="170"/>
      <c r="DH568" s="170"/>
      <c r="DI568" s="170"/>
      <c r="DJ568" s="170"/>
      <c r="DK568" s="170"/>
      <c r="DL568" s="170"/>
      <c r="DM568" s="170"/>
      <c r="DN568" s="170"/>
      <c r="DO568" s="170"/>
      <c r="DP568" s="170"/>
      <c r="DQ568" s="170"/>
      <c r="DR568" s="170"/>
      <c r="DS568" s="170"/>
      <c r="DT568" s="170"/>
      <c r="DU568" s="170"/>
      <c r="DV568" s="170"/>
      <c r="DW568" s="170"/>
      <c r="DX568" s="170"/>
      <c r="DY568" s="170"/>
      <c r="DZ568" s="170"/>
      <c r="EA568" s="170"/>
      <c r="EB568" s="170"/>
      <c r="EC568" s="170"/>
      <c r="ED568" s="170"/>
      <c r="EE568" s="170"/>
      <c r="EF568" s="170"/>
      <c r="EG568" s="170"/>
      <c r="EH568" s="170"/>
      <c r="EI568" s="170"/>
      <c r="EJ568" s="170"/>
      <c r="EK568" s="170"/>
    </row>
    <row r="569" spans="110:141">
      <c r="DF569" s="170"/>
      <c r="DG569" s="170"/>
      <c r="DH569" s="170"/>
      <c r="DI569" s="170"/>
      <c r="DJ569" s="170"/>
      <c r="DK569" s="170"/>
      <c r="DL569" s="170"/>
      <c r="DM569" s="170"/>
      <c r="DN569" s="170"/>
      <c r="DO569" s="170"/>
      <c r="DP569" s="170"/>
      <c r="DQ569" s="170"/>
      <c r="DR569" s="170"/>
      <c r="DS569" s="170"/>
      <c r="DT569" s="170"/>
      <c r="DU569" s="170"/>
      <c r="DV569" s="170"/>
      <c r="DW569" s="170"/>
      <c r="DX569" s="170"/>
      <c r="DY569" s="170"/>
      <c r="DZ569" s="170"/>
      <c r="EA569" s="170"/>
      <c r="EB569" s="170"/>
      <c r="EC569" s="170"/>
      <c r="ED569" s="170"/>
      <c r="EE569" s="170"/>
      <c r="EF569" s="170"/>
      <c r="EG569" s="170"/>
      <c r="EH569" s="170"/>
      <c r="EI569" s="170"/>
      <c r="EJ569" s="170"/>
      <c r="EK569" s="170"/>
    </row>
    <row r="570" spans="110:141">
      <c r="DF570" s="170"/>
      <c r="DG570" s="170"/>
      <c r="DH570" s="170"/>
      <c r="DI570" s="170"/>
      <c r="DJ570" s="170"/>
      <c r="DK570" s="170"/>
      <c r="DL570" s="170"/>
      <c r="DM570" s="170"/>
      <c r="DN570" s="170"/>
      <c r="DO570" s="170"/>
      <c r="DP570" s="170"/>
      <c r="DQ570" s="170"/>
      <c r="DR570" s="170"/>
      <c r="DS570" s="170"/>
      <c r="DT570" s="170"/>
      <c r="DU570" s="170"/>
      <c r="DV570" s="170"/>
      <c r="DW570" s="170"/>
      <c r="DX570" s="170"/>
      <c r="DY570" s="170"/>
      <c r="DZ570" s="170"/>
      <c r="EA570" s="170"/>
      <c r="EB570" s="170"/>
      <c r="EC570" s="170"/>
      <c r="ED570" s="170"/>
      <c r="EE570" s="170"/>
      <c r="EF570" s="170"/>
      <c r="EG570" s="170"/>
      <c r="EH570" s="170"/>
      <c r="EI570" s="170"/>
      <c r="EJ570" s="170"/>
      <c r="EK570" s="170"/>
    </row>
    <row r="571" spans="110:141">
      <c r="DF571" s="170"/>
      <c r="DG571" s="170"/>
      <c r="DH571" s="170"/>
      <c r="DI571" s="170"/>
      <c r="DJ571" s="170"/>
      <c r="DK571" s="170"/>
      <c r="DL571" s="170"/>
      <c r="DM571" s="170"/>
      <c r="DN571" s="170"/>
      <c r="DO571" s="170"/>
      <c r="DP571" s="170"/>
      <c r="DQ571" s="170"/>
      <c r="DR571" s="170"/>
      <c r="DS571" s="170"/>
      <c r="DT571" s="170"/>
      <c r="DU571" s="170"/>
      <c r="DV571" s="170"/>
      <c r="DW571" s="170"/>
      <c r="DX571" s="170"/>
      <c r="DY571" s="170"/>
      <c r="DZ571" s="170"/>
      <c r="EA571" s="170"/>
      <c r="EB571" s="170"/>
      <c r="EC571" s="170"/>
      <c r="ED571" s="170"/>
      <c r="EE571" s="170"/>
      <c r="EF571" s="170"/>
      <c r="EG571" s="170"/>
      <c r="EH571" s="170"/>
      <c r="EI571" s="170"/>
      <c r="EJ571" s="170"/>
      <c r="EK571" s="170"/>
    </row>
    <row r="572" spans="110:141">
      <c r="DF572" s="170"/>
      <c r="DG572" s="170"/>
      <c r="DH572" s="170"/>
      <c r="DI572" s="170"/>
      <c r="DJ572" s="170"/>
      <c r="DK572" s="170"/>
      <c r="DL572" s="170"/>
      <c r="DM572" s="170"/>
      <c r="DN572" s="170"/>
      <c r="DO572" s="170"/>
      <c r="DP572" s="170"/>
      <c r="DQ572" s="170"/>
      <c r="DR572" s="170"/>
      <c r="DS572" s="170"/>
      <c r="DT572" s="170"/>
      <c r="DU572" s="170"/>
      <c r="DV572" s="170"/>
      <c r="DW572" s="170"/>
      <c r="DX572" s="170"/>
      <c r="DY572" s="170"/>
      <c r="DZ572" s="170"/>
      <c r="EA572" s="170"/>
      <c r="EB572" s="170"/>
      <c r="EC572" s="170"/>
      <c r="ED572" s="170"/>
      <c r="EE572" s="170"/>
      <c r="EF572" s="170"/>
      <c r="EG572" s="170"/>
      <c r="EH572" s="170"/>
      <c r="EI572" s="170"/>
      <c r="EJ572" s="170"/>
      <c r="EK572" s="170"/>
    </row>
    <row r="573" spans="110:141">
      <c r="DF573" s="170"/>
      <c r="DG573" s="170"/>
      <c r="DH573" s="170"/>
      <c r="DI573" s="170"/>
      <c r="DJ573" s="170"/>
      <c r="DK573" s="170"/>
      <c r="DL573" s="170"/>
      <c r="DM573" s="170"/>
      <c r="DN573" s="170"/>
      <c r="DO573" s="170"/>
      <c r="DP573" s="170"/>
      <c r="DQ573" s="170"/>
      <c r="DR573" s="170"/>
      <c r="DS573" s="170"/>
      <c r="DT573" s="170"/>
      <c r="DU573" s="170"/>
      <c r="DV573" s="170"/>
      <c r="DW573" s="170"/>
      <c r="DX573" s="170"/>
      <c r="DY573" s="170"/>
      <c r="DZ573" s="170"/>
      <c r="EA573" s="170"/>
      <c r="EB573" s="170"/>
      <c r="EC573" s="170"/>
      <c r="ED573" s="170"/>
      <c r="EE573" s="170"/>
      <c r="EF573" s="170"/>
      <c r="EG573" s="170"/>
      <c r="EH573" s="170"/>
      <c r="EI573" s="170"/>
      <c r="EJ573" s="170"/>
      <c r="EK573" s="170"/>
    </row>
    <row r="574" spans="110:141">
      <c r="DF574" s="170"/>
      <c r="DG574" s="170"/>
      <c r="DH574" s="170"/>
      <c r="DI574" s="170"/>
      <c r="DJ574" s="170"/>
      <c r="DK574" s="170"/>
      <c r="DL574" s="170"/>
      <c r="DM574" s="170"/>
      <c r="DN574" s="170"/>
      <c r="DO574" s="170"/>
      <c r="DP574" s="170"/>
      <c r="DQ574" s="170"/>
      <c r="DR574" s="170"/>
      <c r="DS574" s="170"/>
      <c r="DT574" s="170"/>
      <c r="DU574" s="170"/>
      <c r="DV574" s="170"/>
      <c r="DW574" s="170"/>
      <c r="DX574" s="170"/>
      <c r="DY574" s="170"/>
      <c r="DZ574" s="170"/>
      <c r="EA574" s="170"/>
      <c r="EB574" s="170"/>
      <c r="EC574" s="170"/>
      <c r="ED574" s="170"/>
      <c r="EE574" s="170"/>
      <c r="EF574" s="170"/>
      <c r="EG574" s="170"/>
      <c r="EH574" s="170"/>
      <c r="EI574" s="170"/>
      <c r="EJ574" s="170"/>
      <c r="EK574" s="170"/>
    </row>
    <row r="575" spans="110:141">
      <c r="DF575" s="170"/>
      <c r="DG575" s="170"/>
      <c r="DH575" s="170"/>
      <c r="DI575" s="170"/>
      <c r="DJ575" s="170"/>
      <c r="DK575" s="170"/>
      <c r="DL575" s="170"/>
      <c r="DM575" s="170"/>
      <c r="DN575" s="170"/>
      <c r="DO575" s="170"/>
      <c r="DP575" s="170"/>
      <c r="DQ575" s="170"/>
      <c r="DR575" s="170"/>
      <c r="DS575" s="170"/>
      <c r="DT575" s="170"/>
      <c r="DU575" s="170"/>
      <c r="DV575" s="170"/>
      <c r="DW575" s="170"/>
      <c r="DX575" s="170"/>
      <c r="DY575" s="170"/>
      <c r="DZ575" s="170"/>
      <c r="EA575" s="170"/>
      <c r="EB575" s="170"/>
      <c r="EC575" s="170"/>
      <c r="ED575" s="170"/>
      <c r="EE575" s="170"/>
      <c r="EF575" s="170"/>
      <c r="EG575" s="170"/>
      <c r="EH575" s="170"/>
      <c r="EI575" s="170"/>
      <c r="EJ575" s="170"/>
      <c r="EK575" s="170"/>
    </row>
    <row r="576" spans="110:141">
      <c r="DF576" s="170"/>
      <c r="DG576" s="170"/>
      <c r="DH576" s="170"/>
      <c r="DI576" s="170"/>
      <c r="DJ576" s="170"/>
      <c r="DK576" s="170"/>
      <c r="DL576" s="170"/>
      <c r="DM576" s="170"/>
      <c r="DN576" s="170"/>
      <c r="DO576" s="170"/>
      <c r="DP576" s="170"/>
      <c r="DQ576" s="170"/>
      <c r="DR576" s="170"/>
      <c r="DS576" s="170"/>
      <c r="DT576" s="170"/>
      <c r="DU576" s="170"/>
      <c r="DV576" s="170"/>
      <c r="DW576" s="170"/>
      <c r="DX576" s="170"/>
      <c r="DY576" s="170"/>
      <c r="DZ576" s="170"/>
      <c r="EA576" s="170"/>
      <c r="EB576" s="170"/>
      <c r="EC576" s="170"/>
      <c r="ED576" s="170"/>
      <c r="EE576" s="170"/>
      <c r="EF576" s="170"/>
      <c r="EG576" s="170"/>
      <c r="EH576" s="170"/>
      <c r="EI576" s="170"/>
      <c r="EJ576" s="170"/>
      <c r="EK576" s="170"/>
    </row>
    <row r="577" spans="110:141">
      <c r="DF577" s="170"/>
      <c r="DG577" s="170"/>
      <c r="DH577" s="170"/>
      <c r="DI577" s="170"/>
      <c r="DJ577" s="170"/>
      <c r="DK577" s="170"/>
      <c r="DL577" s="170"/>
      <c r="DM577" s="170"/>
      <c r="DN577" s="170"/>
      <c r="DO577" s="170"/>
      <c r="DP577" s="170"/>
      <c r="DQ577" s="170"/>
      <c r="DR577" s="170"/>
      <c r="DS577" s="170"/>
      <c r="DT577" s="170"/>
      <c r="DU577" s="170"/>
      <c r="DV577" s="170"/>
      <c r="DW577" s="170"/>
      <c r="DX577" s="170"/>
      <c r="DY577" s="170"/>
      <c r="DZ577" s="170"/>
      <c r="EA577" s="170"/>
      <c r="EB577" s="170"/>
      <c r="EC577" s="170"/>
      <c r="ED577" s="170"/>
      <c r="EE577" s="170"/>
      <c r="EF577" s="170"/>
      <c r="EG577" s="170"/>
      <c r="EH577" s="170"/>
      <c r="EI577" s="170"/>
      <c r="EJ577" s="170"/>
      <c r="EK577" s="170"/>
    </row>
    <row r="578" spans="110:141">
      <c r="DF578" s="170"/>
      <c r="DG578" s="170"/>
      <c r="DH578" s="170"/>
      <c r="DI578" s="170"/>
      <c r="DJ578" s="170"/>
      <c r="DK578" s="170"/>
      <c r="DL578" s="170"/>
      <c r="DM578" s="170"/>
      <c r="DN578" s="170"/>
      <c r="DO578" s="170"/>
      <c r="DP578" s="170"/>
      <c r="DQ578" s="170"/>
      <c r="DR578" s="170"/>
      <c r="DS578" s="170"/>
      <c r="DT578" s="170"/>
      <c r="DU578" s="170"/>
      <c r="DV578" s="170"/>
      <c r="DW578" s="170"/>
      <c r="DX578" s="170"/>
      <c r="DY578" s="170"/>
      <c r="DZ578" s="170"/>
      <c r="EA578" s="170"/>
      <c r="EB578" s="170"/>
      <c r="EC578" s="170"/>
      <c r="ED578" s="170"/>
      <c r="EE578" s="170"/>
      <c r="EF578" s="170"/>
      <c r="EG578" s="170"/>
      <c r="EH578" s="170"/>
      <c r="EI578" s="170"/>
      <c r="EJ578" s="170"/>
      <c r="EK578" s="170"/>
    </row>
    <row r="579" spans="110:141">
      <c r="DF579" s="170"/>
      <c r="DG579" s="170"/>
      <c r="DH579" s="170"/>
      <c r="DI579" s="170"/>
      <c r="DJ579" s="170"/>
      <c r="DK579" s="170"/>
      <c r="DL579" s="170"/>
      <c r="DM579" s="170"/>
      <c r="DN579" s="170"/>
      <c r="DO579" s="170"/>
      <c r="DP579" s="170"/>
      <c r="DQ579" s="170"/>
      <c r="DR579" s="170"/>
      <c r="DS579" s="170"/>
      <c r="DT579" s="170"/>
      <c r="DU579" s="170"/>
      <c r="DV579" s="170"/>
      <c r="DW579" s="170"/>
      <c r="DX579" s="170"/>
      <c r="DY579" s="170"/>
      <c r="DZ579" s="170"/>
      <c r="EA579" s="170"/>
      <c r="EB579" s="170"/>
      <c r="EC579" s="170"/>
      <c r="ED579" s="170"/>
      <c r="EE579" s="170"/>
      <c r="EF579" s="170"/>
      <c r="EG579" s="170"/>
      <c r="EH579" s="170"/>
      <c r="EI579" s="170"/>
      <c r="EJ579" s="170"/>
      <c r="EK579" s="170"/>
    </row>
    <row r="580" spans="110:141">
      <c r="DF580" s="170"/>
      <c r="DG580" s="170"/>
      <c r="DH580" s="170"/>
      <c r="DI580" s="170"/>
      <c r="DJ580" s="170"/>
      <c r="DK580" s="170"/>
      <c r="DL580" s="170"/>
      <c r="DM580" s="170"/>
      <c r="DN580" s="170"/>
      <c r="DO580" s="170"/>
      <c r="DP580" s="170"/>
      <c r="DQ580" s="170"/>
      <c r="DR580" s="170"/>
      <c r="DS580" s="170"/>
      <c r="DT580" s="170"/>
      <c r="DU580" s="170"/>
      <c r="DV580" s="170"/>
      <c r="DW580" s="170"/>
      <c r="DX580" s="170"/>
      <c r="DY580" s="170"/>
      <c r="DZ580" s="170"/>
      <c r="EA580" s="170"/>
      <c r="EB580" s="170"/>
      <c r="EC580" s="170"/>
      <c r="ED580" s="170"/>
      <c r="EE580" s="170"/>
      <c r="EF580" s="170"/>
      <c r="EG580" s="170"/>
      <c r="EH580" s="170"/>
      <c r="EI580" s="170"/>
      <c r="EJ580" s="170"/>
      <c r="EK580" s="170"/>
    </row>
    <row r="581" spans="110:141">
      <c r="DF581" s="170"/>
      <c r="DG581" s="170"/>
      <c r="DH581" s="170"/>
      <c r="DI581" s="170"/>
      <c r="DJ581" s="170"/>
      <c r="DK581" s="170"/>
      <c r="DL581" s="170"/>
      <c r="DM581" s="170"/>
      <c r="DN581" s="170"/>
      <c r="DO581" s="170"/>
      <c r="DP581" s="170"/>
      <c r="DQ581" s="170"/>
      <c r="DR581" s="170"/>
      <c r="DS581" s="170"/>
      <c r="DT581" s="170"/>
      <c r="DU581" s="170"/>
      <c r="DV581" s="170"/>
      <c r="DW581" s="170"/>
      <c r="DX581" s="170"/>
      <c r="DY581" s="170"/>
      <c r="DZ581" s="170"/>
      <c r="EA581" s="170"/>
      <c r="EB581" s="170"/>
      <c r="EC581" s="170"/>
      <c r="ED581" s="170"/>
      <c r="EE581" s="170"/>
      <c r="EF581" s="170"/>
      <c r="EG581" s="170"/>
      <c r="EH581" s="170"/>
      <c r="EI581" s="170"/>
      <c r="EJ581" s="170"/>
      <c r="EK581" s="170"/>
    </row>
    <row r="582" spans="110:141">
      <c r="DF582" s="170"/>
      <c r="DG582" s="170"/>
      <c r="DH582" s="170"/>
      <c r="DI582" s="170"/>
      <c r="DJ582" s="170"/>
      <c r="DK582" s="170"/>
      <c r="DL582" s="170"/>
      <c r="DM582" s="170"/>
      <c r="DN582" s="170"/>
      <c r="DO582" s="170"/>
      <c r="DP582" s="170"/>
      <c r="DQ582" s="170"/>
      <c r="DR582" s="170"/>
      <c r="DS582" s="170"/>
      <c r="DT582" s="170"/>
      <c r="DU582" s="170"/>
      <c r="DV582" s="170"/>
      <c r="DW582" s="170"/>
      <c r="DX582" s="170"/>
      <c r="DY582" s="170"/>
      <c r="DZ582" s="170"/>
      <c r="EA582" s="170"/>
      <c r="EB582" s="170"/>
      <c r="EC582" s="170"/>
      <c r="ED582" s="170"/>
      <c r="EE582" s="170"/>
      <c r="EF582" s="170"/>
      <c r="EG582" s="170"/>
      <c r="EH582" s="170"/>
      <c r="EI582" s="170"/>
      <c r="EJ582" s="170"/>
      <c r="EK582" s="170"/>
    </row>
    <row r="583" spans="110:141">
      <c r="DF583" s="170"/>
      <c r="DG583" s="170"/>
      <c r="DH583" s="170"/>
      <c r="DI583" s="170"/>
      <c r="DJ583" s="170"/>
      <c r="DK583" s="170"/>
      <c r="DL583" s="170"/>
      <c r="DM583" s="170"/>
      <c r="DN583" s="170"/>
      <c r="DO583" s="170"/>
      <c r="DP583" s="170"/>
      <c r="DQ583" s="170"/>
      <c r="DR583" s="170"/>
      <c r="DS583" s="170"/>
      <c r="DT583" s="170"/>
      <c r="DU583" s="170"/>
      <c r="DV583" s="170"/>
      <c r="DW583" s="170"/>
      <c r="DX583" s="170"/>
      <c r="DY583" s="170"/>
      <c r="DZ583" s="170"/>
      <c r="EA583" s="170"/>
      <c r="EB583" s="170"/>
      <c r="EC583" s="170"/>
      <c r="ED583" s="170"/>
      <c r="EE583" s="170"/>
      <c r="EF583" s="170"/>
      <c r="EG583" s="170"/>
      <c r="EH583" s="170"/>
      <c r="EI583" s="170"/>
      <c r="EJ583" s="170"/>
      <c r="EK583" s="170"/>
    </row>
    <row r="584" spans="110:141">
      <c r="DF584" s="170"/>
      <c r="DG584" s="170"/>
      <c r="DH584" s="170"/>
      <c r="DI584" s="170"/>
      <c r="DJ584" s="170"/>
      <c r="DK584" s="170"/>
      <c r="DL584" s="170"/>
      <c r="DM584" s="170"/>
      <c r="DN584" s="170"/>
      <c r="DO584" s="170"/>
      <c r="DP584" s="170"/>
      <c r="DQ584" s="170"/>
      <c r="DR584" s="170"/>
      <c r="DS584" s="170"/>
      <c r="DT584" s="170"/>
      <c r="DU584" s="170"/>
      <c r="DV584" s="170"/>
      <c r="DW584" s="170"/>
      <c r="DX584" s="170"/>
      <c r="DY584" s="170"/>
      <c r="DZ584" s="170"/>
      <c r="EA584" s="170"/>
      <c r="EB584" s="170"/>
      <c r="EC584" s="170"/>
      <c r="ED584" s="170"/>
      <c r="EE584" s="170"/>
      <c r="EF584" s="170"/>
      <c r="EG584" s="170"/>
      <c r="EH584" s="170"/>
      <c r="EI584" s="170"/>
      <c r="EJ584" s="170"/>
      <c r="EK584" s="170"/>
    </row>
    <row r="585" spans="110:141">
      <c r="DF585" s="170"/>
      <c r="DG585" s="170"/>
      <c r="DH585" s="170"/>
      <c r="DI585" s="170"/>
      <c r="DJ585" s="170"/>
      <c r="DK585" s="170"/>
      <c r="DL585" s="170"/>
      <c r="DM585" s="170"/>
      <c r="DN585" s="170"/>
      <c r="DO585" s="170"/>
      <c r="DP585" s="170"/>
      <c r="DQ585" s="170"/>
      <c r="DR585" s="170"/>
      <c r="DS585" s="170"/>
      <c r="DT585" s="170"/>
      <c r="DU585" s="170"/>
      <c r="DV585" s="170"/>
      <c r="DW585" s="170"/>
      <c r="DX585" s="170"/>
      <c r="DY585" s="170"/>
      <c r="DZ585" s="170"/>
      <c r="EA585" s="170"/>
      <c r="EB585" s="170"/>
      <c r="EC585" s="170"/>
      <c r="ED585" s="170"/>
      <c r="EE585" s="170"/>
      <c r="EF585" s="170"/>
      <c r="EG585" s="170"/>
      <c r="EH585" s="170"/>
      <c r="EI585" s="170"/>
      <c r="EJ585" s="170"/>
      <c r="EK585" s="170"/>
    </row>
    <row r="586" spans="110:141">
      <c r="DF586" s="170"/>
      <c r="DG586" s="170"/>
      <c r="DH586" s="170"/>
      <c r="DI586" s="170"/>
      <c r="DJ586" s="170"/>
      <c r="DK586" s="170"/>
      <c r="DL586" s="170"/>
      <c r="DM586" s="170"/>
      <c r="DN586" s="170"/>
      <c r="DO586" s="170"/>
      <c r="DP586" s="170"/>
      <c r="DQ586" s="170"/>
      <c r="DR586" s="170"/>
      <c r="DS586" s="170"/>
      <c r="DT586" s="170"/>
      <c r="DU586" s="170"/>
      <c r="DV586" s="170"/>
      <c r="DW586" s="170"/>
      <c r="DX586" s="170"/>
      <c r="DY586" s="170"/>
      <c r="DZ586" s="170"/>
      <c r="EA586" s="170"/>
      <c r="EB586" s="170"/>
      <c r="EC586" s="170"/>
      <c r="ED586" s="170"/>
      <c r="EE586" s="170"/>
      <c r="EF586" s="170"/>
      <c r="EG586" s="170"/>
      <c r="EH586" s="170"/>
      <c r="EI586" s="170"/>
      <c r="EJ586" s="170"/>
      <c r="EK586" s="170"/>
    </row>
    <row r="587" spans="110:141">
      <c r="DF587" s="170"/>
      <c r="DG587" s="170"/>
      <c r="DH587" s="170"/>
      <c r="DI587" s="170"/>
      <c r="DJ587" s="170"/>
      <c r="DK587" s="170"/>
      <c r="DL587" s="170"/>
      <c r="DM587" s="170"/>
      <c r="DN587" s="170"/>
      <c r="DO587" s="170"/>
      <c r="DP587" s="170"/>
      <c r="DQ587" s="170"/>
      <c r="DR587" s="170"/>
      <c r="DS587" s="170"/>
      <c r="DT587" s="170"/>
      <c r="DU587" s="170"/>
      <c r="DV587" s="170"/>
      <c r="DW587" s="170"/>
      <c r="DX587" s="170"/>
      <c r="DY587" s="170"/>
      <c r="DZ587" s="170"/>
      <c r="EA587" s="170"/>
      <c r="EB587" s="170"/>
      <c r="EC587" s="170"/>
      <c r="ED587" s="170"/>
      <c r="EE587" s="170"/>
      <c r="EF587" s="170"/>
      <c r="EG587" s="170"/>
      <c r="EH587" s="170"/>
      <c r="EI587" s="170"/>
      <c r="EJ587" s="170"/>
      <c r="EK587" s="170"/>
    </row>
    <row r="588" spans="110:141">
      <c r="DF588" s="170"/>
      <c r="DG588" s="170"/>
      <c r="DH588" s="170"/>
      <c r="DI588" s="170"/>
      <c r="DJ588" s="170"/>
      <c r="DK588" s="170"/>
      <c r="DL588" s="170"/>
      <c r="DM588" s="170"/>
      <c r="DN588" s="170"/>
      <c r="DO588" s="170"/>
      <c r="DP588" s="170"/>
      <c r="DQ588" s="170"/>
      <c r="DR588" s="170"/>
      <c r="DS588" s="170"/>
      <c r="DT588" s="170"/>
      <c r="DU588" s="170"/>
      <c r="DV588" s="170"/>
      <c r="DW588" s="170"/>
      <c r="DX588" s="170"/>
      <c r="DY588" s="170"/>
      <c r="DZ588" s="170"/>
      <c r="EA588" s="170"/>
      <c r="EB588" s="170"/>
      <c r="EC588" s="170"/>
      <c r="ED588" s="170"/>
      <c r="EE588" s="170"/>
      <c r="EF588" s="170"/>
      <c r="EG588" s="170"/>
      <c r="EH588" s="170"/>
      <c r="EI588" s="170"/>
      <c r="EJ588" s="170"/>
      <c r="EK588" s="170"/>
    </row>
    <row r="589" spans="110:141">
      <c r="DF589" s="170"/>
      <c r="DG589" s="170"/>
      <c r="DH589" s="170"/>
      <c r="DI589" s="170"/>
      <c r="DJ589" s="170"/>
      <c r="DK589" s="170"/>
      <c r="DL589" s="170"/>
      <c r="DM589" s="170"/>
      <c r="DN589" s="170"/>
      <c r="DO589" s="170"/>
      <c r="DP589" s="170"/>
      <c r="DQ589" s="170"/>
      <c r="DR589" s="170"/>
      <c r="DS589" s="170"/>
      <c r="DT589" s="170"/>
      <c r="DU589" s="170"/>
      <c r="DV589" s="170"/>
      <c r="DW589" s="170"/>
      <c r="DX589" s="170"/>
      <c r="DY589" s="170"/>
      <c r="DZ589" s="170"/>
      <c r="EA589" s="170"/>
      <c r="EB589" s="170"/>
      <c r="EC589" s="170"/>
      <c r="ED589" s="170"/>
      <c r="EE589" s="170"/>
      <c r="EF589" s="170"/>
      <c r="EG589" s="170"/>
      <c r="EH589" s="170"/>
      <c r="EI589" s="170"/>
      <c r="EJ589" s="170"/>
      <c r="EK589" s="170"/>
    </row>
    <row r="590" spans="110:141">
      <c r="DF590" s="170"/>
      <c r="DG590" s="170"/>
      <c r="DH590" s="170"/>
      <c r="DI590" s="170"/>
      <c r="DJ590" s="170"/>
      <c r="DK590" s="170"/>
      <c r="DL590" s="170"/>
      <c r="DM590" s="170"/>
      <c r="DN590" s="170"/>
      <c r="DO590" s="170"/>
      <c r="DP590" s="170"/>
      <c r="DQ590" s="170"/>
      <c r="DR590" s="170"/>
      <c r="DS590" s="170"/>
      <c r="DT590" s="170"/>
      <c r="DU590" s="170"/>
      <c r="DV590" s="170"/>
      <c r="DW590" s="170"/>
      <c r="DX590" s="170"/>
      <c r="DY590" s="170"/>
      <c r="DZ590" s="170"/>
      <c r="EA590" s="170"/>
      <c r="EB590" s="170"/>
      <c r="EC590" s="170"/>
      <c r="ED590" s="170"/>
      <c r="EE590" s="170"/>
      <c r="EF590" s="170"/>
      <c r="EG590" s="170"/>
      <c r="EH590" s="170"/>
      <c r="EI590" s="170"/>
      <c r="EJ590" s="170"/>
      <c r="EK590" s="170"/>
    </row>
    <row r="591" spans="110:141">
      <c r="DF591" s="170"/>
      <c r="DG591" s="170"/>
      <c r="DH591" s="170"/>
      <c r="DI591" s="170"/>
      <c r="DJ591" s="170"/>
      <c r="DK591" s="170"/>
      <c r="DL591" s="170"/>
      <c r="DM591" s="170"/>
      <c r="DN591" s="170"/>
      <c r="DO591" s="170"/>
      <c r="DP591" s="170"/>
      <c r="DQ591" s="170"/>
      <c r="DR591" s="170"/>
      <c r="DS591" s="170"/>
      <c r="DT591" s="170"/>
      <c r="DU591" s="170"/>
      <c r="DV591" s="170"/>
      <c r="DW591" s="170"/>
      <c r="DX591" s="170"/>
      <c r="DY591" s="170"/>
      <c r="DZ591" s="170"/>
      <c r="EA591" s="170"/>
      <c r="EB591" s="170"/>
      <c r="EC591" s="170"/>
      <c r="ED591" s="170"/>
      <c r="EE591" s="170"/>
      <c r="EF591" s="170"/>
      <c r="EG591" s="170"/>
      <c r="EH591" s="170"/>
      <c r="EI591" s="170"/>
      <c r="EJ591" s="170"/>
      <c r="EK591" s="170"/>
    </row>
    <row r="592" spans="110:141">
      <c r="DF592" s="170"/>
      <c r="DG592" s="170"/>
      <c r="DH592" s="170"/>
      <c r="DI592" s="170"/>
      <c r="DJ592" s="170"/>
      <c r="DK592" s="170"/>
      <c r="DL592" s="170"/>
      <c r="DM592" s="170"/>
      <c r="DN592" s="170"/>
      <c r="DO592" s="170"/>
      <c r="DP592" s="170"/>
      <c r="DQ592" s="170"/>
      <c r="DR592" s="170"/>
      <c r="DS592" s="170"/>
      <c r="DT592" s="170"/>
      <c r="DU592" s="170"/>
      <c r="DV592" s="170"/>
      <c r="DW592" s="170"/>
      <c r="DX592" s="170"/>
      <c r="DY592" s="170"/>
      <c r="DZ592" s="170"/>
      <c r="EA592" s="170"/>
      <c r="EB592" s="170"/>
      <c r="EC592" s="170"/>
      <c r="ED592" s="170"/>
      <c r="EE592" s="170"/>
      <c r="EF592" s="170"/>
      <c r="EG592" s="170"/>
      <c r="EH592" s="170"/>
      <c r="EI592" s="170"/>
      <c r="EJ592" s="170"/>
      <c r="EK592" s="170"/>
    </row>
    <row r="593" spans="110:141">
      <c r="DF593" s="170"/>
      <c r="DG593" s="170"/>
      <c r="DH593" s="170"/>
      <c r="DI593" s="170"/>
      <c r="DJ593" s="170"/>
      <c r="DK593" s="170"/>
      <c r="DL593" s="170"/>
      <c r="DM593" s="170"/>
      <c r="DN593" s="170"/>
      <c r="DO593" s="170"/>
      <c r="DP593" s="170"/>
      <c r="DQ593" s="170"/>
      <c r="DR593" s="170"/>
      <c r="DS593" s="170"/>
      <c r="DT593" s="170"/>
      <c r="DU593" s="170"/>
      <c r="DV593" s="170"/>
      <c r="DW593" s="170"/>
      <c r="DX593" s="170"/>
      <c r="DY593" s="170"/>
      <c r="DZ593" s="170"/>
      <c r="EA593" s="170"/>
      <c r="EB593" s="170"/>
      <c r="EC593" s="170"/>
      <c r="ED593" s="170"/>
      <c r="EE593" s="170"/>
      <c r="EF593" s="170"/>
      <c r="EG593" s="170"/>
      <c r="EH593" s="170"/>
      <c r="EI593" s="170"/>
      <c r="EJ593" s="170"/>
      <c r="EK593" s="170"/>
    </row>
    <row r="594" spans="110:141">
      <c r="DF594" s="170"/>
      <c r="DG594" s="170"/>
      <c r="DH594" s="170"/>
      <c r="DI594" s="170"/>
      <c r="DJ594" s="170"/>
      <c r="DK594" s="170"/>
      <c r="DL594" s="170"/>
      <c r="DM594" s="170"/>
      <c r="DN594" s="170"/>
      <c r="DO594" s="170"/>
      <c r="DP594" s="170"/>
      <c r="DQ594" s="170"/>
      <c r="DR594" s="170"/>
      <c r="DS594" s="170"/>
      <c r="DT594" s="170"/>
      <c r="DU594" s="170"/>
      <c r="DV594" s="170"/>
      <c r="DW594" s="170"/>
      <c r="DX594" s="170"/>
      <c r="DY594" s="170"/>
      <c r="DZ594" s="170"/>
      <c r="EA594" s="170"/>
      <c r="EB594" s="170"/>
      <c r="EC594" s="170"/>
      <c r="ED594" s="170"/>
      <c r="EE594" s="170"/>
      <c r="EF594" s="170"/>
      <c r="EG594" s="170"/>
      <c r="EH594" s="170"/>
      <c r="EI594" s="170"/>
      <c r="EJ594" s="170"/>
      <c r="EK594" s="170"/>
    </row>
    <row r="595" spans="110:141">
      <c r="DF595" s="170"/>
      <c r="DG595" s="170"/>
      <c r="DH595" s="170"/>
      <c r="DI595" s="170"/>
      <c r="DJ595" s="170"/>
      <c r="DK595" s="170"/>
      <c r="DL595" s="170"/>
      <c r="DM595" s="170"/>
      <c r="DN595" s="170"/>
      <c r="DO595" s="170"/>
      <c r="DP595" s="170"/>
      <c r="DQ595" s="170"/>
      <c r="DR595" s="170"/>
      <c r="DS595" s="170"/>
      <c r="DT595" s="170"/>
      <c r="DU595" s="170"/>
      <c r="DV595" s="170"/>
      <c r="DW595" s="170"/>
      <c r="DX595" s="170"/>
      <c r="DY595" s="170"/>
      <c r="DZ595" s="170"/>
      <c r="EA595" s="170"/>
      <c r="EB595" s="170"/>
      <c r="EC595" s="170"/>
      <c r="ED595" s="170"/>
      <c r="EE595" s="170"/>
      <c r="EF595" s="170"/>
      <c r="EG595" s="170"/>
      <c r="EH595" s="170"/>
      <c r="EI595" s="170"/>
      <c r="EJ595" s="170"/>
      <c r="EK595" s="170"/>
    </row>
    <row r="596" spans="110:141">
      <c r="DF596" s="170"/>
      <c r="DG596" s="170"/>
      <c r="DH596" s="170"/>
      <c r="DI596" s="170"/>
      <c r="DJ596" s="170"/>
      <c r="DK596" s="170"/>
      <c r="DL596" s="170"/>
      <c r="DM596" s="170"/>
      <c r="DN596" s="170"/>
      <c r="DO596" s="170"/>
      <c r="DP596" s="170"/>
      <c r="DQ596" s="170"/>
      <c r="DR596" s="170"/>
      <c r="DS596" s="170"/>
      <c r="DT596" s="170"/>
      <c r="DU596" s="170"/>
      <c r="DV596" s="170"/>
      <c r="DW596" s="170"/>
      <c r="DX596" s="170"/>
      <c r="DY596" s="170"/>
      <c r="DZ596" s="170"/>
      <c r="EA596" s="170"/>
      <c r="EB596" s="170"/>
      <c r="EC596" s="170"/>
      <c r="ED596" s="170"/>
      <c r="EE596" s="170"/>
      <c r="EF596" s="170"/>
      <c r="EG596" s="170"/>
      <c r="EH596" s="170"/>
      <c r="EI596" s="170"/>
      <c r="EJ596" s="170"/>
      <c r="EK596" s="170"/>
    </row>
    <row r="597" spans="110:141">
      <c r="DF597" s="170"/>
      <c r="DG597" s="170"/>
      <c r="DH597" s="170"/>
      <c r="DI597" s="170"/>
      <c r="DJ597" s="170"/>
      <c r="DK597" s="170"/>
      <c r="DL597" s="170"/>
      <c r="DM597" s="170"/>
      <c r="DN597" s="170"/>
      <c r="DO597" s="170"/>
      <c r="DP597" s="170"/>
      <c r="DQ597" s="170"/>
      <c r="DR597" s="170"/>
      <c r="DS597" s="170"/>
      <c r="DT597" s="170"/>
      <c r="DU597" s="170"/>
      <c r="DV597" s="170"/>
      <c r="DW597" s="170"/>
      <c r="DX597" s="170"/>
      <c r="DY597" s="170"/>
      <c r="DZ597" s="170"/>
      <c r="EA597" s="170"/>
      <c r="EB597" s="170"/>
      <c r="EC597" s="170"/>
      <c r="ED597" s="170"/>
      <c r="EE597" s="170"/>
      <c r="EF597" s="170"/>
      <c r="EG597" s="170"/>
      <c r="EH597" s="170"/>
      <c r="EI597" s="170"/>
      <c r="EJ597" s="170"/>
      <c r="EK597" s="170"/>
    </row>
    <row r="598" spans="110:141">
      <c r="DF598" s="170"/>
      <c r="DG598" s="170"/>
      <c r="DH598" s="170"/>
      <c r="DI598" s="170"/>
      <c r="DJ598" s="170"/>
      <c r="DK598" s="170"/>
      <c r="DL598" s="170"/>
      <c r="DM598" s="170"/>
      <c r="DN598" s="170"/>
      <c r="DO598" s="170"/>
      <c r="DP598" s="170"/>
      <c r="DQ598" s="170"/>
      <c r="DR598" s="170"/>
      <c r="DS598" s="170"/>
      <c r="DT598" s="170"/>
      <c r="DU598" s="170"/>
      <c r="DV598" s="170"/>
      <c r="DW598" s="170"/>
      <c r="DX598" s="170"/>
      <c r="DY598" s="170"/>
      <c r="DZ598" s="170"/>
      <c r="EA598" s="170"/>
      <c r="EB598" s="170"/>
      <c r="EC598" s="170"/>
      <c r="ED598" s="170"/>
      <c r="EE598" s="170"/>
      <c r="EF598" s="170"/>
      <c r="EG598" s="170"/>
      <c r="EH598" s="170"/>
      <c r="EI598" s="170"/>
      <c r="EJ598" s="170"/>
      <c r="EK598" s="170"/>
    </row>
    <row r="599" spans="110:141">
      <c r="DF599" s="170"/>
      <c r="DG599" s="170"/>
      <c r="DH599" s="170"/>
      <c r="DI599" s="170"/>
      <c r="DJ599" s="170"/>
      <c r="DK599" s="170"/>
      <c r="DL599" s="170"/>
      <c r="DM599" s="170"/>
      <c r="DN599" s="170"/>
      <c r="DO599" s="170"/>
      <c r="DP599" s="170"/>
      <c r="DQ599" s="170"/>
      <c r="DR599" s="170"/>
      <c r="DS599" s="170"/>
      <c r="DT599" s="170"/>
      <c r="DU599" s="170"/>
      <c r="DV599" s="170"/>
      <c r="DW599" s="170"/>
      <c r="DX599" s="170"/>
      <c r="DY599" s="170"/>
      <c r="DZ599" s="170"/>
      <c r="EA599" s="170"/>
      <c r="EB599" s="170"/>
      <c r="EC599" s="170"/>
      <c r="ED599" s="170"/>
      <c r="EE599" s="170"/>
      <c r="EF599" s="170"/>
      <c r="EG599" s="170"/>
      <c r="EH599" s="170"/>
      <c r="EI599" s="170"/>
      <c r="EJ599" s="170"/>
      <c r="EK599" s="170"/>
    </row>
    <row r="600" spans="110:141">
      <c r="DF600" s="170"/>
      <c r="DG600" s="170"/>
      <c r="DH600" s="170"/>
      <c r="DI600" s="170"/>
      <c r="DJ600" s="170"/>
      <c r="DK600" s="170"/>
      <c r="DL600" s="170"/>
      <c r="DM600" s="170"/>
      <c r="DN600" s="170"/>
      <c r="DO600" s="170"/>
      <c r="DP600" s="170"/>
      <c r="DQ600" s="170"/>
      <c r="DR600" s="170"/>
      <c r="DS600" s="170"/>
      <c r="DT600" s="170"/>
      <c r="DU600" s="170"/>
      <c r="DV600" s="170"/>
      <c r="DW600" s="170"/>
      <c r="DX600" s="170"/>
      <c r="DY600" s="170"/>
      <c r="DZ600" s="170"/>
      <c r="EA600" s="170"/>
      <c r="EB600" s="170"/>
      <c r="EC600" s="170"/>
      <c r="ED600" s="170"/>
      <c r="EE600" s="170"/>
      <c r="EF600" s="170"/>
      <c r="EG600" s="170"/>
      <c r="EH600" s="170"/>
      <c r="EI600" s="170"/>
      <c r="EJ600" s="170"/>
      <c r="EK600" s="170"/>
    </row>
    <row r="601" spans="110:141">
      <c r="DF601" s="170"/>
      <c r="DG601" s="170"/>
      <c r="DH601" s="170"/>
      <c r="DI601" s="170"/>
      <c r="DJ601" s="170"/>
      <c r="DK601" s="170"/>
      <c r="DL601" s="170"/>
      <c r="DM601" s="170"/>
      <c r="DN601" s="170"/>
      <c r="DO601" s="170"/>
      <c r="DP601" s="170"/>
      <c r="DQ601" s="170"/>
      <c r="DR601" s="170"/>
      <c r="DS601" s="170"/>
      <c r="DT601" s="170"/>
      <c r="DU601" s="170"/>
      <c r="DV601" s="170"/>
      <c r="DW601" s="170"/>
      <c r="DX601" s="170"/>
      <c r="DY601" s="170"/>
      <c r="DZ601" s="170"/>
      <c r="EA601" s="170"/>
      <c r="EB601" s="170"/>
      <c r="EC601" s="170"/>
      <c r="ED601" s="170"/>
      <c r="EE601" s="170"/>
      <c r="EF601" s="170"/>
      <c r="EG601" s="170"/>
      <c r="EH601" s="170"/>
      <c r="EI601" s="170"/>
      <c r="EJ601" s="170"/>
      <c r="EK601" s="170"/>
    </row>
    <row r="602" spans="110:141">
      <c r="DF602" s="170"/>
      <c r="DG602" s="170"/>
      <c r="DH602" s="170"/>
      <c r="DI602" s="170"/>
      <c r="DJ602" s="170"/>
      <c r="DK602" s="170"/>
      <c r="DL602" s="170"/>
      <c r="DM602" s="170"/>
      <c r="DN602" s="170"/>
      <c r="DO602" s="170"/>
      <c r="DP602" s="170"/>
      <c r="DQ602" s="170"/>
      <c r="DR602" s="170"/>
      <c r="DS602" s="170"/>
      <c r="DT602" s="170"/>
      <c r="DU602" s="170"/>
      <c r="DV602" s="170"/>
      <c r="DW602" s="170"/>
      <c r="DX602" s="170"/>
      <c r="DY602" s="170"/>
      <c r="DZ602" s="170"/>
      <c r="EA602" s="170"/>
      <c r="EB602" s="170"/>
      <c r="EC602" s="170"/>
      <c r="ED602" s="170"/>
      <c r="EE602" s="170"/>
      <c r="EF602" s="170"/>
      <c r="EG602" s="170"/>
      <c r="EH602" s="170"/>
      <c r="EI602" s="170"/>
      <c r="EJ602" s="170"/>
      <c r="EK602" s="170"/>
    </row>
    <row r="603" spans="110:141">
      <c r="DF603" s="170"/>
      <c r="DG603" s="170"/>
      <c r="DH603" s="170"/>
      <c r="DI603" s="170"/>
      <c r="DJ603" s="170"/>
      <c r="DK603" s="170"/>
      <c r="DL603" s="170"/>
      <c r="DM603" s="170"/>
      <c r="DN603" s="170"/>
      <c r="DO603" s="170"/>
      <c r="DP603" s="170"/>
      <c r="DQ603" s="170"/>
      <c r="DR603" s="170"/>
      <c r="DS603" s="170"/>
      <c r="DT603" s="170"/>
      <c r="DU603" s="170"/>
      <c r="DV603" s="170"/>
      <c r="DW603" s="170"/>
      <c r="DX603" s="170"/>
      <c r="DY603" s="170"/>
      <c r="DZ603" s="170"/>
      <c r="EA603" s="170"/>
      <c r="EB603" s="170"/>
      <c r="EC603" s="170"/>
      <c r="ED603" s="170"/>
      <c r="EE603" s="170"/>
      <c r="EF603" s="170"/>
      <c r="EG603" s="170"/>
      <c r="EH603" s="170"/>
      <c r="EI603" s="170"/>
      <c r="EJ603" s="170"/>
      <c r="EK603" s="170"/>
    </row>
    <row r="604" spans="110:141">
      <c r="DF604" s="170"/>
      <c r="DG604" s="170"/>
      <c r="DH604" s="170"/>
      <c r="DI604" s="170"/>
      <c r="DJ604" s="170"/>
      <c r="DK604" s="170"/>
      <c r="DL604" s="170"/>
      <c r="DM604" s="170"/>
      <c r="DN604" s="170"/>
      <c r="DO604" s="170"/>
      <c r="DP604" s="170"/>
      <c r="DQ604" s="170"/>
      <c r="DR604" s="170"/>
      <c r="DS604" s="170"/>
      <c r="DT604" s="170"/>
      <c r="DU604" s="170"/>
      <c r="DV604" s="170"/>
      <c r="DW604" s="170"/>
      <c r="DX604" s="170"/>
      <c r="DY604" s="170"/>
      <c r="DZ604" s="170"/>
      <c r="EA604" s="170"/>
      <c r="EB604" s="170"/>
      <c r="EC604" s="170"/>
      <c r="ED604" s="170"/>
      <c r="EE604" s="170"/>
      <c r="EF604" s="170"/>
      <c r="EG604" s="170"/>
      <c r="EH604" s="170"/>
      <c r="EI604" s="170"/>
      <c r="EJ604" s="170"/>
      <c r="EK604" s="170"/>
    </row>
    <row r="605" spans="110:141">
      <c r="DF605" s="170"/>
      <c r="DG605" s="170"/>
      <c r="DH605" s="170"/>
      <c r="DI605" s="170"/>
      <c r="DJ605" s="170"/>
      <c r="DK605" s="170"/>
      <c r="DL605" s="170"/>
      <c r="DM605" s="170"/>
      <c r="DN605" s="170"/>
      <c r="DO605" s="170"/>
      <c r="DP605" s="170"/>
      <c r="DQ605" s="170"/>
      <c r="DR605" s="170"/>
      <c r="DS605" s="170"/>
      <c r="DT605" s="170"/>
      <c r="DU605" s="170"/>
      <c r="DV605" s="170"/>
      <c r="DW605" s="170"/>
      <c r="DX605" s="170"/>
      <c r="DY605" s="170"/>
      <c r="DZ605" s="170"/>
      <c r="EA605" s="170"/>
      <c r="EB605" s="170"/>
      <c r="EC605" s="170"/>
      <c r="ED605" s="170"/>
      <c r="EE605" s="170"/>
      <c r="EF605" s="170"/>
      <c r="EG605" s="170"/>
      <c r="EH605" s="170"/>
      <c r="EI605" s="170"/>
      <c r="EJ605" s="170"/>
      <c r="EK605" s="170"/>
    </row>
    <row r="606" spans="110:141">
      <c r="DF606" s="170"/>
      <c r="DG606" s="170"/>
      <c r="DH606" s="170"/>
      <c r="DI606" s="170"/>
      <c r="DJ606" s="170"/>
      <c r="DK606" s="170"/>
      <c r="DL606" s="170"/>
      <c r="DM606" s="170"/>
      <c r="DN606" s="170"/>
      <c r="DO606" s="170"/>
      <c r="DP606" s="170"/>
      <c r="DQ606" s="170"/>
      <c r="DR606" s="170"/>
      <c r="DS606" s="170"/>
      <c r="DT606" s="170"/>
      <c r="DU606" s="170"/>
      <c r="DV606" s="170"/>
      <c r="DW606" s="170"/>
      <c r="DX606" s="170"/>
      <c r="DY606" s="170"/>
      <c r="DZ606" s="170"/>
      <c r="EA606" s="170"/>
      <c r="EB606" s="170"/>
      <c r="EC606" s="170"/>
      <c r="ED606" s="170"/>
      <c r="EE606" s="170"/>
      <c r="EF606" s="170"/>
      <c r="EG606" s="170"/>
      <c r="EH606" s="170"/>
      <c r="EI606" s="170"/>
      <c r="EJ606" s="170"/>
      <c r="EK606" s="170"/>
    </row>
    <row r="607" spans="110:141">
      <c r="DF607" s="170"/>
      <c r="DG607" s="170"/>
      <c r="DH607" s="170"/>
      <c r="DI607" s="170"/>
      <c r="DJ607" s="170"/>
      <c r="DK607" s="170"/>
      <c r="DL607" s="170"/>
      <c r="DM607" s="170"/>
      <c r="DN607" s="170"/>
      <c r="DO607" s="170"/>
      <c r="DP607" s="170"/>
      <c r="DQ607" s="170"/>
      <c r="DR607" s="170"/>
      <c r="DS607" s="170"/>
      <c r="DT607" s="170"/>
      <c r="DU607" s="170"/>
      <c r="DV607" s="170"/>
      <c r="DW607" s="170"/>
      <c r="DX607" s="170"/>
      <c r="DY607" s="170"/>
      <c r="DZ607" s="170"/>
      <c r="EA607" s="170"/>
      <c r="EB607" s="170"/>
      <c r="EC607" s="170"/>
      <c r="ED607" s="170"/>
      <c r="EE607" s="170"/>
      <c r="EF607" s="170"/>
      <c r="EG607" s="170"/>
      <c r="EH607" s="170"/>
      <c r="EI607" s="170"/>
      <c r="EJ607" s="170"/>
      <c r="EK607" s="170"/>
    </row>
    <row r="608" spans="110:141">
      <c r="DF608" s="170"/>
      <c r="DG608" s="170"/>
      <c r="DH608" s="170"/>
      <c r="DI608" s="170"/>
      <c r="DJ608" s="170"/>
      <c r="DK608" s="170"/>
      <c r="DL608" s="170"/>
      <c r="DM608" s="170"/>
      <c r="DN608" s="170"/>
      <c r="DO608" s="170"/>
      <c r="DP608" s="170"/>
      <c r="DQ608" s="170"/>
      <c r="DR608" s="170"/>
      <c r="DS608" s="170"/>
      <c r="DT608" s="170"/>
      <c r="DU608" s="170"/>
      <c r="DV608" s="170"/>
      <c r="DW608" s="170"/>
      <c r="DX608" s="170"/>
      <c r="DY608" s="170"/>
      <c r="DZ608" s="170"/>
      <c r="EA608" s="170"/>
      <c r="EB608" s="170"/>
      <c r="EC608" s="170"/>
      <c r="ED608" s="170"/>
      <c r="EE608" s="170"/>
      <c r="EF608" s="170"/>
      <c r="EG608" s="170"/>
      <c r="EH608" s="170"/>
      <c r="EI608" s="170"/>
      <c r="EJ608" s="170"/>
      <c r="EK608" s="170"/>
    </row>
    <row r="609" spans="110:141">
      <c r="DF609" s="170"/>
      <c r="DG609" s="170"/>
      <c r="DH609" s="170"/>
      <c r="DI609" s="170"/>
      <c r="DJ609" s="170"/>
      <c r="DK609" s="170"/>
      <c r="DL609" s="170"/>
      <c r="DM609" s="170"/>
      <c r="DN609" s="170"/>
      <c r="DO609" s="170"/>
      <c r="DP609" s="170"/>
      <c r="DQ609" s="170"/>
      <c r="DR609" s="170"/>
      <c r="DS609" s="170"/>
      <c r="DT609" s="170"/>
      <c r="DU609" s="170"/>
      <c r="DV609" s="170"/>
      <c r="DW609" s="170"/>
      <c r="DX609" s="170"/>
      <c r="DY609" s="170"/>
      <c r="DZ609" s="170"/>
      <c r="EA609" s="170"/>
      <c r="EB609" s="170"/>
      <c r="EC609" s="170"/>
      <c r="ED609" s="170"/>
      <c r="EE609" s="170"/>
      <c r="EF609" s="170"/>
      <c r="EG609" s="170"/>
      <c r="EH609" s="170"/>
      <c r="EI609" s="170"/>
      <c r="EJ609" s="170"/>
      <c r="EK609" s="170"/>
    </row>
    <row r="610" spans="110:141">
      <c r="DF610" s="170"/>
      <c r="DG610" s="170"/>
      <c r="DH610" s="170"/>
      <c r="DI610" s="170"/>
      <c r="DJ610" s="170"/>
      <c r="DK610" s="170"/>
      <c r="DL610" s="170"/>
      <c r="DM610" s="170"/>
      <c r="DN610" s="170"/>
      <c r="DO610" s="170"/>
      <c r="DP610" s="170"/>
      <c r="DQ610" s="170"/>
      <c r="DR610" s="170"/>
      <c r="DS610" s="170"/>
      <c r="DT610" s="170"/>
      <c r="DU610" s="170"/>
      <c r="DV610" s="170"/>
      <c r="DW610" s="170"/>
      <c r="DX610" s="170"/>
      <c r="DY610" s="170"/>
      <c r="DZ610" s="170"/>
      <c r="EA610" s="170"/>
      <c r="EB610" s="170"/>
      <c r="EC610" s="170"/>
      <c r="ED610" s="170"/>
      <c r="EE610" s="170"/>
      <c r="EF610" s="170"/>
      <c r="EG610" s="170"/>
      <c r="EH610" s="170"/>
      <c r="EI610" s="170"/>
      <c r="EJ610" s="170"/>
      <c r="EK610" s="170"/>
    </row>
    <row r="611" spans="110:141">
      <c r="DF611" s="170"/>
      <c r="DG611" s="170"/>
      <c r="DH611" s="170"/>
      <c r="DI611" s="170"/>
      <c r="DJ611" s="170"/>
      <c r="DK611" s="170"/>
      <c r="DL611" s="170"/>
      <c r="DM611" s="170"/>
      <c r="DN611" s="170"/>
      <c r="DO611" s="170"/>
      <c r="DP611" s="170"/>
      <c r="DQ611" s="170"/>
      <c r="DR611" s="170"/>
      <c r="DS611" s="170"/>
      <c r="DT611" s="170"/>
      <c r="DU611" s="170"/>
      <c r="DV611" s="170"/>
      <c r="DW611" s="170"/>
      <c r="DX611" s="170"/>
      <c r="DY611" s="170"/>
      <c r="DZ611" s="170"/>
      <c r="EA611" s="170"/>
      <c r="EB611" s="170"/>
      <c r="EC611" s="170"/>
      <c r="ED611" s="170"/>
      <c r="EE611" s="170"/>
      <c r="EF611" s="170"/>
      <c r="EG611" s="170"/>
      <c r="EH611" s="170"/>
      <c r="EI611" s="170"/>
      <c r="EJ611" s="170"/>
      <c r="EK611" s="170"/>
    </row>
    <row r="612" spans="110:141">
      <c r="DF612" s="170"/>
      <c r="DG612" s="170"/>
      <c r="DH612" s="170"/>
      <c r="DI612" s="170"/>
      <c r="DJ612" s="170"/>
      <c r="DK612" s="170"/>
      <c r="DL612" s="170"/>
      <c r="DM612" s="170"/>
      <c r="DN612" s="170"/>
      <c r="DO612" s="170"/>
      <c r="DP612" s="170"/>
      <c r="DQ612" s="170"/>
      <c r="DR612" s="170"/>
      <c r="DS612" s="170"/>
      <c r="DT612" s="170"/>
      <c r="DU612" s="170"/>
      <c r="DV612" s="170"/>
      <c r="DW612" s="170"/>
      <c r="DX612" s="170"/>
      <c r="DY612" s="170"/>
      <c r="DZ612" s="170"/>
      <c r="EA612" s="170"/>
      <c r="EB612" s="170"/>
      <c r="EC612" s="170"/>
      <c r="ED612" s="170"/>
      <c r="EE612" s="170"/>
      <c r="EF612" s="170"/>
      <c r="EG612" s="170"/>
      <c r="EH612" s="170"/>
      <c r="EI612" s="170"/>
      <c r="EJ612" s="170"/>
      <c r="EK612" s="170"/>
    </row>
    <row r="613" spans="110:141">
      <c r="DF613" s="170"/>
      <c r="DG613" s="170"/>
      <c r="DH613" s="170"/>
      <c r="DI613" s="170"/>
      <c r="DJ613" s="170"/>
      <c r="DK613" s="170"/>
      <c r="DL613" s="170"/>
      <c r="DM613" s="170"/>
      <c r="DN613" s="170"/>
      <c r="DO613" s="170"/>
      <c r="DP613" s="170"/>
      <c r="DQ613" s="170"/>
      <c r="DR613" s="170"/>
      <c r="DS613" s="170"/>
      <c r="DT613" s="170"/>
      <c r="DU613" s="170"/>
      <c r="DV613" s="170"/>
      <c r="DW613" s="170"/>
      <c r="DX613" s="170"/>
      <c r="DY613" s="170"/>
      <c r="DZ613" s="170"/>
      <c r="EA613" s="170"/>
      <c r="EB613" s="170"/>
      <c r="EC613" s="170"/>
      <c r="ED613" s="170"/>
      <c r="EE613" s="170"/>
      <c r="EF613" s="170"/>
      <c r="EG613" s="170"/>
      <c r="EH613" s="170"/>
      <c r="EI613" s="170"/>
      <c r="EJ613" s="170"/>
      <c r="EK613" s="170"/>
    </row>
    <row r="614" spans="110:141">
      <c r="DF614" s="170"/>
      <c r="DG614" s="170"/>
      <c r="DH614" s="170"/>
      <c r="DI614" s="170"/>
      <c r="DJ614" s="170"/>
      <c r="DK614" s="170"/>
      <c r="DL614" s="170"/>
      <c r="DM614" s="170"/>
      <c r="DN614" s="170"/>
      <c r="DO614" s="170"/>
      <c r="DP614" s="170"/>
      <c r="DQ614" s="170"/>
      <c r="DR614" s="170"/>
      <c r="DS614" s="170"/>
      <c r="DT614" s="170"/>
      <c r="DU614" s="170"/>
      <c r="DV614" s="170"/>
      <c r="DW614" s="170"/>
      <c r="DX614" s="170"/>
      <c r="DY614" s="170"/>
      <c r="DZ614" s="170"/>
      <c r="EA614" s="170"/>
      <c r="EB614" s="170"/>
      <c r="EC614" s="170"/>
      <c r="ED614" s="170"/>
      <c r="EE614" s="170"/>
      <c r="EF614" s="170"/>
      <c r="EG614" s="170"/>
      <c r="EH614" s="170"/>
      <c r="EI614" s="170"/>
      <c r="EJ614" s="170"/>
      <c r="EK614" s="170"/>
    </row>
    <row r="615" spans="110:141">
      <c r="DF615" s="170"/>
      <c r="DG615" s="170"/>
      <c r="DH615" s="170"/>
      <c r="DI615" s="170"/>
      <c r="DJ615" s="170"/>
      <c r="DK615" s="170"/>
      <c r="DL615" s="170"/>
      <c r="DM615" s="170"/>
      <c r="DN615" s="170"/>
      <c r="DO615" s="170"/>
      <c r="DP615" s="170"/>
      <c r="DQ615" s="170"/>
      <c r="DR615" s="170"/>
      <c r="DS615" s="170"/>
      <c r="DT615" s="170"/>
      <c r="DU615" s="170"/>
      <c r="DV615" s="170"/>
      <c r="DW615" s="170"/>
      <c r="DX615" s="170"/>
      <c r="DY615" s="170"/>
      <c r="DZ615" s="170"/>
      <c r="EA615" s="170"/>
      <c r="EB615" s="170"/>
      <c r="EC615" s="170"/>
      <c r="ED615" s="170"/>
      <c r="EE615" s="170"/>
      <c r="EF615" s="170"/>
      <c r="EG615" s="170"/>
      <c r="EH615" s="170"/>
      <c r="EI615" s="170"/>
      <c r="EJ615" s="170"/>
      <c r="EK615" s="170"/>
    </row>
    <row r="616" spans="110:141">
      <c r="DF616" s="170"/>
      <c r="DG616" s="170"/>
      <c r="DH616" s="170"/>
      <c r="DI616" s="170"/>
      <c r="DJ616" s="170"/>
      <c r="DK616" s="170"/>
      <c r="DL616" s="170"/>
      <c r="DM616" s="170"/>
      <c r="DN616" s="170"/>
      <c r="DO616" s="170"/>
      <c r="DP616" s="170"/>
      <c r="DQ616" s="170"/>
      <c r="DR616" s="170"/>
      <c r="DS616" s="170"/>
      <c r="DT616" s="170"/>
      <c r="DU616" s="170"/>
      <c r="DV616" s="170"/>
      <c r="DW616" s="170"/>
      <c r="DX616" s="170"/>
      <c r="DY616" s="170"/>
      <c r="DZ616" s="170"/>
      <c r="EA616" s="170"/>
      <c r="EB616" s="170"/>
      <c r="EC616" s="170"/>
      <c r="ED616" s="170"/>
      <c r="EE616" s="170"/>
      <c r="EF616" s="170"/>
      <c r="EG616" s="170"/>
      <c r="EH616" s="170"/>
      <c r="EI616" s="170"/>
      <c r="EJ616" s="170"/>
      <c r="EK616" s="170"/>
    </row>
    <row r="617" spans="110:141">
      <c r="DF617" s="170"/>
      <c r="DG617" s="170"/>
      <c r="DH617" s="170"/>
      <c r="DI617" s="170"/>
      <c r="DJ617" s="170"/>
      <c r="DK617" s="170"/>
      <c r="DL617" s="170"/>
      <c r="DM617" s="170"/>
      <c r="DN617" s="170"/>
      <c r="DO617" s="170"/>
      <c r="DP617" s="170"/>
      <c r="DQ617" s="170"/>
      <c r="DR617" s="170"/>
      <c r="DS617" s="170"/>
      <c r="DT617" s="170"/>
      <c r="DU617" s="170"/>
      <c r="DV617" s="170"/>
      <c r="DW617" s="170"/>
      <c r="DX617" s="170"/>
      <c r="DY617" s="170"/>
      <c r="DZ617" s="170"/>
      <c r="EA617" s="170"/>
      <c r="EB617" s="170"/>
      <c r="EC617" s="170"/>
      <c r="ED617" s="170"/>
      <c r="EE617" s="170"/>
      <c r="EF617" s="170"/>
      <c r="EG617" s="170"/>
      <c r="EH617" s="170"/>
      <c r="EI617" s="170"/>
      <c r="EJ617" s="170"/>
      <c r="EK617" s="170"/>
    </row>
    <row r="618" spans="110:141">
      <c r="DF618" s="170"/>
      <c r="DG618" s="170"/>
      <c r="DH618" s="170"/>
      <c r="DI618" s="170"/>
      <c r="DJ618" s="170"/>
      <c r="DK618" s="170"/>
      <c r="DL618" s="170"/>
      <c r="DM618" s="170"/>
      <c r="DN618" s="170"/>
      <c r="DO618" s="170"/>
      <c r="DP618" s="170"/>
      <c r="DQ618" s="170"/>
      <c r="DR618" s="170"/>
      <c r="DS618" s="170"/>
      <c r="DT618" s="170"/>
      <c r="DU618" s="170"/>
      <c r="DV618" s="170"/>
      <c r="DW618" s="170"/>
      <c r="DX618" s="170"/>
      <c r="DY618" s="170"/>
      <c r="DZ618" s="170"/>
      <c r="EA618" s="170"/>
      <c r="EB618" s="170"/>
      <c r="EC618" s="170"/>
      <c r="ED618" s="170"/>
      <c r="EE618" s="170"/>
      <c r="EF618" s="170"/>
      <c r="EG618" s="170"/>
      <c r="EH618" s="170"/>
      <c r="EI618" s="170"/>
      <c r="EJ618" s="170"/>
      <c r="EK618" s="170"/>
    </row>
    <row r="619" spans="110:141">
      <c r="DF619" s="170"/>
      <c r="DG619" s="170"/>
      <c r="DH619" s="170"/>
      <c r="DI619" s="170"/>
      <c r="DJ619" s="170"/>
      <c r="DK619" s="170"/>
      <c r="DL619" s="170"/>
      <c r="DM619" s="170"/>
      <c r="DN619" s="170"/>
      <c r="DO619" s="170"/>
      <c r="DP619" s="170"/>
      <c r="DQ619" s="170"/>
      <c r="DR619" s="170"/>
      <c r="DS619" s="170"/>
      <c r="DT619" s="170"/>
      <c r="DU619" s="170"/>
      <c r="DV619" s="170"/>
      <c r="DW619" s="170"/>
      <c r="DX619" s="170"/>
      <c r="DY619" s="170"/>
      <c r="DZ619" s="170"/>
      <c r="EA619" s="170"/>
      <c r="EB619" s="170"/>
      <c r="EC619" s="170"/>
      <c r="ED619" s="170"/>
      <c r="EE619" s="170"/>
      <c r="EF619" s="170"/>
      <c r="EG619" s="170"/>
      <c r="EH619" s="170"/>
      <c r="EI619" s="170"/>
      <c r="EJ619" s="170"/>
      <c r="EK619" s="170"/>
    </row>
    <row r="620" spans="110:141">
      <c r="DF620" s="170"/>
      <c r="DG620" s="170"/>
      <c r="DH620" s="170"/>
      <c r="DI620" s="170"/>
      <c r="DJ620" s="170"/>
      <c r="DK620" s="170"/>
      <c r="DL620" s="170"/>
      <c r="DM620" s="170"/>
      <c r="DN620" s="170"/>
      <c r="DO620" s="170"/>
      <c r="DP620" s="170"/>
      <c r="DQ620" s="170"/>
      <c r="DR620" s="170"/>
      <c r="DS620" s="170"/>
      <c r="DT620" s="170"/>
      <c r="DU620" s="170"/>
      <c r="DV620" s="170"/>
      <c r="DW620" s="170"/>
      <c r="DX620" s="170"/>
      <c r="DY620" s="170"/>
      <c r="DZ620" s="170"/>
      <c r="EA620" s="170"/>
      <c r="EB620" s="170"/>
      <c r="EC620" s="170"/>
      <c r="ED620" s="170"/>
      <c r="EE620" s="170"/>
      <c r="EF620" s="170"/>
      <c r="EG620" s="170"/>
      <c r="EH620" s="170"/>
      <c r="EI620" s="170"/>
      <c r="EJ620" s="170"/>
      <c r="EK620" s="170"/>
    </row>
    <row r="621" spans="110:141">
      <c r="DF621" s="170"/>
      <c r="DG621" s="170"/>
      <c r="DH621" s="170"/>
      <c r="DI621" s="170"/>
      <c r="DJ621" s="170"/>
      <c r="DK621" s="170"/>
      <c r="DL621" s="170"/>
      <c r="DM621" s="170"/>
      <c r="DN621" s="170"/>
      <c r="DO621" s="170"/>
      <c r="DP621" s="170"/>
      <c r="DQ621" s="170"/>
      <c r="DR621" s="170"/>
      <c r="DS621" s="170"/>
      <c r="DT621" s="170"/>
      <c r="DU621" s="170"/>
      <c r="DV621" s="170"/>
      <c r="DW621" s="170"/>
      <c r="DX621" s="170"/>
      <c r="DY621" s="170"/>
      <c r="DZ621" s="170"/>
      <c r="EA621" s="170"/>
      <c r="EB621" s="170"/>
      <c r="EC621" s="170"/>
      <c r="ED621" s="170"/>
      <c r="EE621" s="170"/>
      <c r="EF621" s="170"/>
      <c r="EG621" s="170"/>
      <c r="EH621" s="170"/>
      <c r="EI621" s="170"/>
      <c r="EJ621" s="170"/>
      <c r="EK621" s="170"/>
    </row>
    <row r="622" spans="110:141">
      <c r="DF622" s="170"/>
      <c r="DG622" s="170"/>
      <c r="DH622" s="170"/>
      <c r="DI622" s="170"/>
      <c r="DJ622" s="170"/>
      <c r="DK622" s="170"/>
      <c r="DL622" s="170"/>
      <c r="DM622" s="170"/>
      <c r="DN622" s="170"/>
      <c r="DO622" s="170"/>
      <c r="DP622" s="170"/>
      <c r="DQ622" s="170"/>
      <c r="DR622" s="170"/>
      <c r="DS622" s="170"/>
      <c r="DT622" s="170"/>
      <c r="DU622" s="170"/>
      <c r="DV622" s="170"/>
      <c r="DW622" s="170"/>
      <c r="DX622" s="170"/>
      <c r="DY622" s="170"/>
      <c r="DZ622" s="170"/>
      <c r="EA622" s="170"/>
      <c r="EB622" s="170"/>
      <c r="EC622" s="170"/>
      <c r="ED622" s="170"/>
      <c r="EE622" s="170"/>
      <c r="EF622" s="170"/>
      <c r="EG622" s="170"/>
      <c r="EH622" s="170"/>
      <c r="EI622" s="170"/>
      <c r="EJ622" s="170"/>
      <c r="EK622" s="170"/>
    </row>
    <row r="623" spans="110:141">
      <c r="DF623" s="170"/>
      <c r="DG623" s="170"/>
      <c r="DH623" s="170"/>
      <c r="DI623" s="170"/>
      <c r="DJ623" s="170"/>
      <c r="DK623" s="170"/>
      <c r="DL623" s="170"/>
      <c r="DM623" s="170"/>
      <c r="DN623" s="170"/>
      <c r="DO623" s="170"/>
      <c r="DP623" s="170"/>
      <c r="DQ623" s="170"/>
      <c r="DR623" s="170"/>
      <c r="DS623" s="170"/>
      <c r="DT623" s="170"/>
      <c r="DU623" s="170"/>
      <c r="DV623" s="170"/>
      <c r="DW623" s="170"/>
      <c r="DX623" s="170"/>
      <c r="DY623" s="170"/>
      <c r="DZ623" s="170"/>
      <c r="EA623" s="170"/>
      <c r="EB623" s="170"/>
      <c r="EC623" s="170"/>
      <c r="ED623" s="170"/>
      <c r="EE623" s="170"/>
      <c r="EF623" s="170"/>
      <c r="EG623" s="170"/>
      <c r="EH623" s="170"/>
      <c r="EI623" s="170"/>
      <c r="EJ623" s="170"/>
      <c r="EK623" s="170"/>
    </row>
    <row r="624" spans="110:141">
      <c r="DF624" s="170"/>
      <c r="DG624" s="170"/>
      <c r="DH624" s="170"/>
      <c r="DI624" s="170"/>
      <c r="DJ624" s="170"/>
      <c r="DK624" s="170"/>
      <c r="DL624" s="170"/>
      <c r="DM624" s="170"/>
      <c r="DN624" s="170"/>
      <c r="DO624" s="170"/>
      <c r="DP624" s="170"/>
      <c r="DQ624" s="170"/>
      <c r="DR624" s="170"/>
      <c r="DS624" s="170"/>
      <c r="DT624" s="170"/>
      <c r="DU624" s="170"/>
      <c r="DV624" s="170"/>
      <c r="DW624" s="170"/>
      <c r="DX624" s="170"/>
      <c r="DY624" s="170"/>
      <c r="DZ624" s="170"/>
      <c r="EA624" s="170"/>
      <c r="EB624" s="170"/>
      <c r="EC624" s="170"/>
      <c r="ED624" s="170"/>
      <c r="EE624" s="170"/>
      <c r="EF624" s="170"/>
      <c r="EG624" s="170"/>
      <c r="EH624" s="170"/>
      <c r="EI624" s="170"/>
      <c r="EJ624" s="170"/>
      <c r="EK624" s="170"/>
    </row>
    <row r="625" spans="110:141">
      <c r="DF625" s="170"/>
      <c r="DG625" s="170"/>
      <c r="DH625" s="170"/>
      <c r="DI625" s="170"/>
      <c r="DJ625" s="170"/>
      <c r="DK625" s="170"/>
      <c r="DL625" s="170"/>
      <c r="DM625" s="170"/>
      <c r="DN625" s="170"/>
      <c r="DO625" s="170"/>
      <c r="DP625" s="170"/>
      <c r="DQ625" s="170"/>
      <c r="DR625" s="170"/>
      <c r="DS625" s="170"/>
      <c r="DT625" s="170"/>
      <c r="DU625" s="170"/>
      <c r="DV625" s="170"/>
      <c r="DW625" s="170"/>
      <c r="DX625" s="170"/>
      <c r="DY625" s="170"/>
      <c r="DZ625" s="170"/>
      <c r="EA625" s="170"/>
      <c r="EB625" s="170"/>
      <c r="EC625" s="170"/>
      <c r="ED625" s="170"/>
      <c r="EE625" s="170"/>
      <c r="EF625" s="170"/>
      <c r="EG625" s="170"/>
      <c r="EH625" s="170"/>
      <c r="EI625" s="170"/>
      <c r="EJ625" s="170"/>
      <c r="EK625" s="170"/>
    </row>
    <row r="626" spans="110:141">
      <c r="DF626" s="170"/>
      <c r="DG626" s="170"/>
      <c r="DH626" s="170"/>
      <c r="DI626" s="170"/>
      <c r="DJ626" s="170"/>
      <c r="DK626" s="170"/>
      <c r="DL626" s="170"/>
      <c r="DM626" s="170"/>
      <c r="DN626" s="170"/>
      <c r="DO626" s="170"/>
      <c r="DP626" s="170"/>
      <c r="DQ626" s="170"/>
      <c r="DR626" s="170"/>
      <c r="DS626" s="170"/>
      <c r="DT626" s="170"/>
      <c r="DU626" s="170"/>
      <c r="DV626" s="170"/>
      <c r="DW626" s="170"/>
      <c r="DX626" s="170"/>
      <c r="DY626" s="170"/>
      <c r="DZ626" s="170"/>
      <c r="EA626" s="170"/>
      <c r="EB626" s="170"/>
      <c r="EC626" s="170"/>
      <c r="ED626" s="170"/>
      <c r="EE626" s="170"/>
      <c r="EF626" s="170"/>
      <c r="EG626" s="170"/>
      <c r="EH626" s="170"/>
      <c r="EI626" s="170"/>
      <c r="EJ626" s="170"/>
      <c r="EK626" s="170"/>
    </row>
    <row r="627" spans="110:141">
      <c r="DF627" s="170"/>
      <c r="DG627" s="170"/>
      <c r="DH627" s="170"/>
      <c r="DI627" s="170"/>
      <c r="DJ627" s="170"/>
      <c r="DK627" s="170"/>
      <c r="DL627" s="170"/>
      <c r="DM627" s="170"/>
      <c r="DN627" s="170"/>
      <c r="DO627" s="170"/>
      <c r="DP627" s="170"/>
      <c r="DQ627" s="170"/>
      <c r="DR627" s="170"/>
      <c r="DS627" s="170"/>
      <c r="DT627" s="170"/>
      <c r="DU627" s="170"/>
      <c r="DV627" s="170"/>
      <c r="DW627" s="170"/>
      <c r="DX627" s="170"/>
      <c r="DY627" s="170"/>
      <c r="DZ627" s="170"/>
      <c r="EA627" s="170"/>
      <c r="EB627" s="170"/>
      <c r="EC627" s="170"/>
      <c r="ED627" s="170"/>
      <c r="EE627" s="170"/>
      <c r="EF627" s="170"/>
      <c r="EG627" s="170"/>
      <c r="EH627" s="170"/>
      <c r="EI627" s="170"/>
      <c r="EJ627" s="170"/>
      <c r="EK627" s="170"/>
    </row>
    <row r="628" spans="110:141">
      <c r="DF628" s="170"/>
      <c r="DG628" s="170"/>
      <c r="DH628" s="170"/>
      <c r="DI628" s="170"/>
      <c r="DJ628" s="170"/>
      <c r="DK628" s="170"/>
      <c r="DL628" s="170"/>
      <c r="DM628" s="170"/>
      <c r="DN628" s="170"/>
      <c r="DO628" s="170"/>
      <c r="DP628" s="170"/>
      <c r="DQ628" s="170"/>
      <c r="DR628" s="170"/>
      <c r="DS628" s="170"/>
      <c r="DT628" s="170"/>
      <c r="DU628" s="170"/>
      <c r="DV628" s="170"/>
      <c r="DW628" s="170"/>
      <c r="DX628" s="170"/>
      <c r="DY628" s="170"/>
      <c r="DZ628" s="170"/>
      <c r="EA628" s="170"/>
      <c r="EB628" s="170"/>
      <c r="EC628" s="170"/>
      <c r="ED628" s="170"/>
      <c r="EE628" s="170"/>
      <c r="EF628" s="170"/>
      <c r="EG628" s="170"/>
      <c r="EH628" s="170"/>
      <c r="EI628" s="170"/>
      <c r="EJ628" s="170"/>
      <c r="EK628" s="170"/>
    </row>
    <row r="629" spans="110:141">
      <c r="DF629" s="170"/>
      <c r="DG629" s="170"/>
      <c r="DH629" s="170"/>
      <c r="DI629" s="170"/>
      <c r="DJ629" s="170"/>
      <c r="DK629" s="170"/>
      <c r="DL629" s="170"/>
      <c r="DM629" s="170"/>
      <c r="DN629" s="170"/>
      <c r="DO629" s="170"/>
      <c r="DP629" s="170"/>
      <c r="DQ629" s="170"/>
      <c r="DR629" s="170"/>
      <c r="DS629" s="170"/>
      <c r="DT629" s="170"/>
      <c r="DU629" s="170"/>
      <c r="DV629" s="170"/>
      <c r="DW629" s="170"/>
      <c r="DX629" s="170"/>
      <c r="DY629" s="170"/>
      <c r="DZ629" s="170"/>
      <c r="EA629" s="170"/>
      <c r="EB629" s="170"/>
      <c r="EC629" s="170"/>
      <c r="ED629" s="170"/>
      <c r="EE629" s="170"/>
      <c r="EF629" s="170"/>
      <c r="EG629" s="170"/>
      <c r="EH629" s="170"/>
      <c r="EI629" s="170"/>
      <c r="EJ629" s="170"/>
      <c r="EK629" s="170"/>
    </row>
    <row r="630" spans="110:141">
      <c r="DF630" s="170"/>
      <c r="DG630" s="170"/>
      <c r="DH630" s="170"/>
      <c r="DI630" s="170"/>
      <c r="DJ630" s="170"/>
      <c r="DK630" s="170"/>
      <c r="DL630" s="170"/>
      <c r="DM630" s="170"/>
      <c r="DN630" s="170"/>
      <c r="DO630" s="170"/>
      <c r="DP630" s="170"/>
      <c r="DQ630" s="170"/>
      <c r="DR630" s="170"/>
      <c r="DS630" s="170"/>
      <c r="DT630" s="170"/>
      <c r="DU630" s="170"/>
      <c r="DV630" s="170"/>
      <c r="DW630" s="170"/>
      <c r="DX630" s="170"/>
      <c r="DY630" s="170"/>
      <c r="DZ630" s="170"/>
      <c r="EA630" s="170"/>
      <c r="EB630" s="170"/>
      <c r="EC630" s="170"/>
      <c r="ED630" s="170"/>
      <c r="EE630" s="170"/>
      <c r="EF630" s="170"/>
      <c r="EG630" s="170"/>
      <c r="EH630" s="170"/>
      <c r="EI630" s="170"/>
      <c r="EJ630" s="170"/>
      <c r="EK630" s="170"/>
    </row>
    <row r="631" spans="110:141">
      <c r="DF631" s="170"/>
      <c r="DG631" s="170"/>
      <c r="DH631" s="170"/>
      <c r="DI631" s="170"/>
      <c r="DJ631" s="170"/>
      <c r="DK631" s="170"/>
      <c r="DL631" s="170"/>
      <c r="DM631" s="170"/>
      <c r="DN631" s="170"/>
      <c r="DO631" s="170"/>
      <c r="DP631" s="170"/>
      <c r="DQ631" s="170"/>
      <c r="DR631" s="170"/>
      <c r="DS631" s="170"/>
      <c r="DT631" s="170"/>
      <c r="DU631" s="170"/>
      <c r="DV631" s="170"/>
      <c r="DW631" s="170"/>
      <c r="DX631" s="170"/>
      <c r="DY631" s="170"/>
      <c r="DZ631" s="170"/>
      <c r="EA631" s="170"/>
      <c r="EB631" s="170"/>
      <c r="EC631" s="170"/>
      <c r="ED631" s="170"/>
      <c r="EE631" s="170"/>
      <c r="EF631" s="170"/>
      <c r="EG631" s="170"/>
      <c r="EH631" s="170"/>
      <c r="EI631" s="170"/>
      <c r="EJ631" s="170"/>
      <c r="EK631" s="170"/>
    </row>
    <row r="632" spans="110:141">
      <c r="DF632" s="170"/>
      <c r="DG632" s="170"/>
      <c r="DH632" s="170"/>
      <c r="DI632" s="170"/>
      <c r="DJ632" s="170"/>
      <c r="DK632" s="170"/>
      <c r="DL632" s="170"/>
      <c r="DM632" s="170"/>
      <c r="DN632" s="170"/>
      <c r="DO632" s="170"/>
      <c r="DP632" s="170"/>
      <c r="DQ632" s="170"/>
      <c r="DR632" s="170"/>
      <c r="DS632" s="170"/>
      <c r="DT632" s="170"/>
      <c r="DU632" s="170"/>
      <c r="DV632" s="170"/>
      <c r="DW632" s="170"/>
      <c r="DX632" s="170"/>
      <c r="DY632" s="170"/>
      <c r="DZ632" s="170"/>
      <c r="EA632" s="170"/>
      <c r="EB632" s="170"/>
      <c r="EC632" s="170"/>
      <c r="ED632" s="170"/>
      <c r="EE632" s="170"/>
      <c r="EF632" s="170"/>
      <c r="EG632" s="170"/>
      <c r="EH632" s="170"/>
      <c r="EI632" s="170"/>
      <c r="EJ632" s="170"/>
      <c r="EK632" s="170"/>
    </row>
    <row r="633" spans="110:141">
      <c r="DF633" s="170"/>
      <c r="DG633" s="170"/>
      <c r="DH633" s="170"/>
      <c r="DI633" s="170"/>
      <c r="DJ633" s="170"/>
      <c r="DK633" s="170"/>
      <c r="DL633" s="170"/>
      <c r="DM633" s="170"/>
      <c r="DN633" s="170"/>
      <c r="DO633" s="170"/>
      <c r="DP633" s="170"/>
      <c r="DQ633" s="170"/>
      <c r="DR633" s="170"/>
      <c r="DS633" s="170"/>
      <c r="DT633" s="170"/>
      <c r="DU633" s="170"/>
      <c r="DV633" s="170"/>
      <c r="DW633" s="170"/>
      <c r="DX633" s="170"/>
      <c r="DY633" s="170"/>
      <c r="DZ633" s="170"/>
      <c r="EA633" s="170"/>
      <c r="EB633" s="170"/>
      <c r="EC633" s="170"/>
      <c r="ED633" s="170"/>
      <c r="EE633" s="170"/>
      <c r="EF633" s="170"/>
      <c r="EG633" s="170"/>
      <c r="EH633" s="170"/>
      <c r="EI633" s="170"/>
      <c r="EJ633" s="170"/>
      <c r="EK633" s="170"/>
    </row>
    <row r="634" spans="110:141">
      <c r="DF634" s="170"/>
      <c r="DG634" s="170"/>
      <c r="DH634" s="170"/>
      <c r="DI634" s="170"/>
      <c r="DJ634" s="170"/>
      <c r="DK634" s="170"/>
      <c r="DL634" s="170"/>
      <c r="DM634" s="170"/>
      <c r="DN634" s="170"/>
      <c r="DO634" s="170"/>
      <c r="DP634" s="170"/>
      <c r="DQ634" s="170"/>
      <c r="DR634" s="170"/>
      <c r="DS634" s="170"/>
      <c r="DT634" s="170"/>
      <c r="DU634" s="170"/>
      <c r="DV634" s="170"/>
      <c r="DW634" s="170"/>
      <c r="DX634" s="170"/>
      <c r="DY634" s="170"/>
      <c r="DZ634" s="170"/>
      <c r="EA634" s="170"/>
      <c r="EB634" s="170"/>
      <c r="EC634" s="170"/>
      <c r="ED634" s="170"/>
      <c r="EE634" s="170"/>
      <c r="EF634" s="170"/>
      <c r="EG634" s="170"/>
      <c r="EH634" s="170"/>
      <c r="EI634" s="170"/>
      <c r="EJ634" s="170"/>
      <c r="EK634" s="170"/>
    </row>
    <row r="635" spans="110:141">
      <c r="DF635" s="170"/>
      <c r="DG635" s="170"/>
      <c r="DH635" s="170"/>
      <c r="DI635" s="170"/>
      <c r="DJ635" s="170"/>
      <c r="DK635" s="170"/>
      <c r="DL635" s="170"/>
      <c r="DM635" s="170"/>
      <c r="DN635" s="170"/>
      <c r="DO635" s="170"/>
      <c r="DP635" s="170"/>
      <c r="DQ635" s="170"/>
      <c r="DR635" s="170"/>
      <c r="DS635" s="170"/>
      <c r="DT635" s="170"/>
      <c r="DU635" s="170"/>
      <c r="DV635" s="170"/>
      <c r="DW635" s="170"/>
      <c r="DX635" s="170"/>
      <c r="DY635" s="170"/>
      <c r="DZ635" s="170"/>
      <c r="EA635" s="170"/>
      <c r="EB635" s="170"/>
      <c r="EC635" s="170"/>
      <c r="ED635" s="170"/>
      <c r="EE635" s="170"/>
      <c r="EF635" s="170"/>
      <c r="EG635" s="170"/>
      <c r="EH635" s="170"/>
      <c r="EI635" s="170"/>
      <c r="EJ635" s="170"/>
      <c r="EK635" s="170"/>
    </row>
    <row r="636" spans="110:141">
      <c r="DF636" s="170"/>
      <c r="DG636" s="170"/>
      <c r="DH636" s="170"/>
      <c r="DI636" s="170"/>
      <c r="DJ636" s="170"/>
      <c r="DK636" s="170"/>
      <c r="DL636" s="170"/>
      <c r="DM636" s="170"/>
      <c r="DN636" s="170"/>
      <c r="DO636" s="170"/>
      <c r="DP636" s="170"/>
      <c r="DQ636" s="170"/>
      <c r="DR636" s="170"/>
      <c r="DS636" s="170"/>
      <c r="DT636" s="170"/>
      <c r="DU636" s="170"/>
      <c r="DV636" s="170"/>
      <c r="DW636" s="170"/>
      <c r="DX636" s="170"/>
      <c r="DY636" s="170"/>
      <c r="DZ636" s="170"/>
      <c r="EA636" s="170"/>
      <c r="EB636" s="170"/>
      <c r="EC636" s="170"/>
      <c r="ED636" s="170"/>
      <c r="EE636" s="170"/>
      <c r="EF636" s="170"/>
      <c r="EG636" s="170"/>
      <c r="EH636" s="170"/>
      <c r="EI636" s="170"/>
      <c r="EJ636" s="170"/>
      <c r="EK636" s="170"/>
    </row>
    <row r="637" spans="110:141">
      <c r="DF637" s="170"/>
      <c r="DG637" s="170"/>
      <c r="DH637" s="170"/>
      <c r="DI637" s="170"/>
      <c r="DJ637" s="170"/>
      <c r="DK637" s="170"/>
      <c r="DL637" s="170"/>
      <c r="DM637" s="170"/>
      <c r="DN637" s="170"/>
      <c r="DO637" s="170"/>
      <c r="DP637" s="170"/>
      <c r="DQ637" s="170"/>
      <c r="DR637" s="170"/>
      <c r="DS637" s="170"/>
      <c r="DT637" s="170"/>
      <c r="DU637" s="170"/>
      <c r="DV637" s="170"/>
      <c r="DW637" s="170"/>
      <c r="DX637" s="170"/>
      <c r="DY637" s="170"/>
      <c r="DZ637" s="170"/>
      <c r="EA637" s="170"/>
      <c r="EB637" s="170"/>
      <c r="EC637" s="170"/>
      <c r="ED637" s="170"/>
      <c r="EE637" s="170"/>
      <c r="EF637" s="170"/>
      <c r="EG637" s="170"/>
      <c r="EH637" s="170"/>
      <c r="EI637" s="170"/>
      <c r="EJ637" s="170"/>
      <c r="EK637" s="170"/>
    </row>
    <row r="638" spans="110:141">
      <c r="DF638" s="170"/>
      <c r="DG638" s="170"/>
      <c r="DH638" s="170"/>
      <c r="DI638" s="170"/>
      <c r="DJ638" s="170"/>
      <c r="DK638" s="170"/>
      <c r="DL638" s="170"/>
      <c r="DM638" s="170"/>
      <c r="DN638" s="170"/>
      <c r="DO638" s="170"/>
      <c r="DP638" s="170"/>
      <c r="DQ638" s="170"/>
      <c r="DR638" s="170"/>
      <c r="DS638" s="170"/>
      <c r="DT638" s="170"/>
      <c r="DU638" s="170"/>
      <c r="DV638" s="170"/>
      <c r="DW638" s="170"/>
      <c r="DX638" s="170"/>
      <c r="DY638" s="170"/>
      <c r="DZ638" s="170"/>
      <c r="EA638" s="170"/>
      <c r="EB638" s="170"/>
      <c r="EC638" s="170"/>
      <c r="ED638" s="170"/>
      <c r="EE638" s="170"/>
      <c r="EF638" s="170"/>
      <c r="EG638" s="170"/>
      <c r="EH638" s="170"/>
      <c r="EI638" s="170"/>
      <c r="EJ638" s="170"/>
      <c r="EK638" s="170"/>
    </row>
    <row r="639" spans="110:141">
      <c r="DF639" s="170"/>
      <c r="DG639" s="170"/>
      <c r="DH639" s="170"/>
      <c r="DI639" s="170"/>
      <c r="DJ639" s="170"/>
      <c r="DK639" s="170"/>
      <c r="DL639" s="170"/>
      <c r="DM639" s="170"/>
      <c r="DN639" s="170"/>
      <c r="DO639" s="170"/>
      <c r="DP639" s="170"/>
      <c r="DQ639" s="170"/>
      <c r="DR639" s="170"/>
      <c r="DS639" s="170"/>
      <c r="DT639" s="170"/>
      <c r="DU639" s="170"/>
      <c r="DV639" s="170"/>
      <c r="DW639" s="170"/>
      <c r="DX639" s="170"/>
      <c r="DY639" s="170"/>
      <c r="DZ639" s="170"/>
      <c r="EA639" s="170"/>
      <c r="EB639" s="170"/>
      <c r="EC639" s="170"/>
      <c r="ED639" s="170"/>
      <c r="EE639" s="170"/>
      <c r="EF639" s="170"/>
      <c r="EG639" s="170"/>
      <c r="EH639" s="170"/>
      <c r="EI639" s="170"/>
      <c r="EJ639" s="170"/>
      <c r="EK639" s="170"/>
    </row>
    <row r="640" spans="110:141">
      <c r="DF640" s="170"/>
      <c r="DG640" s="170"/>
      <c r="DH640" s="170"/>
      <c r="DI640" s="170"/>
      <c r="DJ640" s="170"/>
      <c r="DK640" s="170"/>
      <c r="DL640" s="170"/>
      <c r="DM640" s="170"/>
      <c r="DN640" s="170"/>
      <c r="DO640" s="170"/>
      <c r="DP640" s="170"/>
      <c r="DQ640" s="170"/>
      <c r="DR640" s="170"/>
      <c r="DS640" s="170"/>
      <c r="DT640" s="170"/>
      <c r="DU640" s="170"/>
      <c r="DV640" s="170"/>
      <c r="DW640" s="170"/>
      <c r="DX640" s="170"/>
      <c r="DY640" s="170"/>
      <c r="DZ640" s="170"/>
      <c r="EA640" s="170"/>
      <c r="EB640" s="170"/>
      <c r="EC640" s="170"/>
      <c r="ED640" s="170"/>
      <c r="EE640" s="170"/>
      <c r="EF640" s="170"/>
      <c r="EG640" s="170"/>
      <c r="EH640" s="170"/>
      <c r="EI640" s="170"/>
      <c r="EJ640" s="170"/>
      <c r="EK640" s="170"/>
    </row>
    <row r="641" spans="110:141">
      <c r="DF641" s="170"/>
      <c r="DG641" s="170"/>
      <c r="DH641" s="170"/>
      <c r="DI641" s="170"/>
      <c r="DJ641" s="170"/>
      <c r="DK641" s="170"/>
      <c r="DL641" s="170"/>
      <c r="DM641" s="170"/>
      <c r="DN641" s="170"/>
      <c r="DO641" s="170"/>
      <c r="DP641" s="170"/>
      <c r="DQ641" s="170"/>
      <c r="DR641" s="170"/>
      <c r="DS641" s="170"/>
      <c r="DT641" s="170"/>
      <c r="DU641" s="170"/>
      <c r="DV641" s="170"/>
      <c r="DW641" s="170"/>
      <c r="DX641" s="170"/>
      <c r="DY641" s="170"/>
      <c r="DZ641" s="170"/>
      <c r="EA641" s="170"/>
      <c r="EB641" s="170"/>
      <c r="EC641" s="170"/>
      <c r="ED641" s="170"/>
      <c r="EE641" s="170"/>
      <c r="EF641" s="170"/>
      <c r="EG641" s="170"/>
      <c r="EH641" s="170"/>
      <c r="EI641" s="170"/>
      <c r="EJ641" s="170"/>
      <c r="EK641" s="170"/>
    </row>
    <row r="642" spans="110:141">
      <c r="DF642" s="170"/>
      <c r="DG642" s="170"/>
      <c r="DH642" s="170"/>
      <c r="DI642" s="170"/>
      <c r="DJ642" s="170"/>
      <c r="DK642" s="170"/>
      <c r="DL642" s="170"/>
      <c r="DM642" s="170"/>
      <c r="DN642" s="170"/>
      <c r="DO642" s="170"/>
      <c r="DP642" s="170"/>
      <c r="DQ642" s="170"/>
      <c r="DR642" s="170"/>
      <c r="DS642" s="170"/>
      <c r="DT642" s="170"/>
      <c r="DU642" s="170"/>
      <c r="DV642" s="170"/>
      <c r="DW642" s="170"/>
      <c r="DX642" s="170"/>
      <c r="DY642" s="170"/>
      <c r="DZ642" s="170"/>
      <c r="EA642" s="170"/>
      <c r="EB642" s="170"/>
      <c r="EC642" s="170"/>
      <c r="ED642" s="170"/>
      <c r="EE642" s="170"/>
      <c r="EF642" s="170"/>
      <c r="EG642" s="170"/>
      <c r="EH642" s="170"/>
      <c r="EI642" s="170"/>
      <c r="EJ642" s="170"/>
      <c r="EK642" s="170"/>
    </row>
    <row r="643" spans="110:141">
      <c r="DF643" s="170"/>
      <c r="DG643" s="170"/>
      <c r="DH643" s="170"/>
      <c r="DI643" s="170"/>
      <c r="DJ643" s="170"/>
      <c r="DK643" s="170"/>
      <c r="DL643" s="170"/>
      <c r="DM643" s="170"/>
      <c r="DN643" s="170"/>
      <c r="DO643" s="170"/>
      <c r="DP643" s="170"/>
      <c r="DQ643" s="170"/>
      <c r="DR643" s="170"/>
      <c r="DS643" s="170"/>
      <c r="DT643" s="170"/>
      <c r="DU643" s="170"/>
      <c r="DV643" s="170"/>
      <c r="DW643" s="170"/>
      <c r="DX643" s="170"/>
      <c r="DY643" s="170"/>
      <c r="DZ643" s="170"/>
      <c r="EA643" s="170"/>
      <c r="EB643" s="170"/>
      <c r="EC643" s="170"/>
      <c r="ED643" s="170"/>
      <c r="EE643" s="170"/>
      <c r="EF643" s="170"/>
      <c r="EG643" s="170"/>
      <c r="EH643" s="170"/>
      <c r="EI643" s="170"/>
      <c r="EJ643" s="170"/>
      <c r="EK643" s="170"/>
    </row>
    <row r="644" spans="110:141">
      <c r="DF644" s="170"/>
      <c r="DG644" s="170"/>
      <c r="DH644" s="170"/>
      <c r="DI644" s="170"/>
      <c r="DJ644" s="170"/>
      <c r="DK644" s="170"/>
      <c r="DL644" s="170"/>
      <c r="DM644" s="170"/>
      <c r="DN644" s="170"/>
      <c r="DO644" s="170"/>
      <c r="DP644" s="170"/>
      <c r="DQ644" s="170"/>
      <c r="DR644" s="170"/>
      <c r="DS644" s="170"/>
      <c r="DT644" s="170"/>
      <c r="DU644" s="170"/>
      <c r="DV644" s="170"/>
      <c r="DW644" s="170"/>
      <c r="DX644" s="170"/>
      <c r="DY644" s="170"/>
      <c r="DZ644" s="170"/>
      <c r="EA644" s="170"/>
      <c r="EB644" s="170"/>
      <c r="EC644" s="170"/>
      <c r="ED644" s="170"/>
      <c r="EE644" s="170"/>
      <c r="EF644" s="170"/>
      <c r="EG644" s="170"/>
      <c r="EH644" s="170"/>
      <c r="EI644" s="170"/>
      <c r="EJ644" s="170"/>
      <c r="EK644" s="170"/>
    </row>
    <row r="645" spans="110:141">
      <c r="DF645" s="170"/>
      <c r="DG645" s="170"/>
      <c r="DH645" s="170"/>
      <c r="DI645" s="170"/>
      <c r="DJ645" s="170"/>
      <c r="DK645" s="170"/>
      <c r="DL645" s="170"/>
      <c r="DM645" s="170"/>
      <c r="DN645" s="170"/>
      <c r="DO645" s="170"/>
      <c r="DP645" s="170"/>
      <c r="DQ645" s="170"/>
      <c r="DR645" s="170"/>
      <c r="DS645" s="170"/>
      <c r="DT645" s="170"/>
      <c r="DU645" s="170"/>
      <c r="DV645" s="170"/>
      <c r="DW645" s="170"/>
      <c r="DX645" s="170"/>
      <c r="DY645" s="170"/>
      <c r="DZ645" s="170"/>
      <c r="EA645" s="170"/>
      <c r="EB645" s="170"/>
      <c r="EC645" s="170"/>
      <c r="ED645" s="170"/>
      <c r="EE645" s="170"/>
      <c r="EF645" s="170"/>
      <c r="EG645" s="170"/>
      <c r="EH645" s="170"/>
      <c r="EI645" s="170"/>
      <c r="EJ645" s="170"/>
      <c r="EK645" s="170"/>
    </row>
    <row r="646" spans="110:141">
      <c r="DF646" s="170"/>
      <c r="DG646" s="170"/>
      <c r="DH646" s="170"/>
      <c r="DI646" s="170"/>
      <c r="DJ646" s="170"/>
      <c r="DK646" s="170"/>
      <c r="DL646" s="170"/>
      <c r="DM646" s="170"/>
      <c r="DN646" s="170"/>
      <c r="DO646" s="170"/>
      <c r="DP646" s="170"/>
      <c r="DQ646" s="170"/>
      <c r="DR646" s="170"/>
      <c r="DS646" s="170"/>
      <c r="DT646" s="170"/>
      <c r="DU646" s="170"/>
      <c r="DV646" s="170"/>
      <c r="DW646" s="170"/>
      <c r="DX646" s="170"/>
      <c r="DY646" s="170"/>
      <c r="DZ646" s="170"/>
      <c r="EA646" s="170"/>
      <c r="EB646" s="170"/>
      <c r="EC646" s="170"/>
      <c r="ED646" s="170"/>
      <c r="EE646" s="170"/>
      <c r="EF646" s="170"/>
      <c r="EG646" s="170"/>
      <c r="EH646" s="170"/>
      <c r="EI646" s="170"/>
      <c r="EJ646" s="170"/>
      <c r="EK646" s="170"/>
    </row>
    <row r="647" spans="110:141">
      <c r="DF647" s="170"/>
      <c r="DG647" s="170"/>
      <c r="DH647" s="170"/>
      <c r="DI647" s="170"/>
      <c r="DJ647" s="170"/>
      <c r="DK647" s="170"/>
      <c r="DL647" s="170"/>
      <c r="DM647" s="170"/>
      <c r="DN647" s="170"/>
      <c r="DO647" s="170"/>
      <c r="DP647" s="170"/>
      <c r="DQ647" s="170"/>
      <c r="DR647" s="170"/>
      <c r="DS647" s="170"/>
      <c r="DT647" s="170"/>
      <c r="DU647" s="170"/>
      <c r="DV647" s="170"/>
      <c r="DW647" s="170"/>
      <c r="DX647" s="170"/>
      <c r="DY647" s="170"/>
      <c r="DZ647" s="170"/>
      <c r="EA647" s="170"/>
      <c r="EB647" s="170"/>
      <c r="EC647" s="170"/>
      <c r="ED647" s="170"/>
      <c r="EE647" s="170"/>
      <c r="EF647" s="170"/>
      <c r="EG647" s="170"/>
      <c r="EH647" s="170"/>
      <c r="EI647" s="170"/>
      <c r="EJ647" s="170"/>
      <c r="EK647" s="170"/>
    </row>
    <row r="648" spans="110:141">
      <c r="DF648" s="170"/>
      <c r="DG648" s="170"/>
      <c r="DH648" s="170"/>
      <c r="DI648" s="170"/>
      <c r="DJ648" s="170"/>
      <c r="DK648" s="170"/>
      <c r="DL648" s="170"/>
      <c r="DM648" s="170"/>
      <c r="DN648" s="170"/>
      <c r="DO648" s="170"/>
      <c r="DP648" s="170"/>
      <c r="DQ648" s="170"/>
      <c r="DR648" s="170"/>
      <c r="DS648" s="170"/>
      <c r="DT648" s="170"/>
      <c r="DU648" s="170"/>
      <c r="DV648" s="170"/>
      <c r="DW648" s="170"/>
      <c r="DX648" s="170"/>
      <c r="DY648" s="170"/>
      <c r="DZ648" s="170"/>
      <c r="EA648" s="170"/>
      <c r="EB648" s="170"/>
      <c r="EC648" s="170"/>
      <c r="ED648" s="170"/>
      <c r="EE648" s="170"/>
      <c r="EF648" s="170"/>
      <c r="EG648" s="170"/>
      <c r="EH648" s="170"/>
      <c r="EI648" s="170"/>
      <c r="EJ648" s="170"/>
      <c r="EK648" s="170"/>
    </row>
    <row r="649" spans="110:141">
      <c r="DF649" s="170"/>
      <c r="DG649" s="170"/>
      <c r="DH649" s="170"/>
      <c r="DI649" s="170"/>
      <c r="DJ649" s="170"/>
      <c r="DK649" s="170"/>
      <c r="DL649" s="170"/>
      <c r="DM649" s="170"/>
      <c r="DN649" s="170"/>
      <c r="DO649" s="170"/>
      <c r="DP649" s="170"/>
      <c r="DQ649" s="170"/>
      <c r="DR649" s="170"/>
      <c r="DS649" s="170"/>
      <c r="DT649" s="170"/>
      <c r="DU649" s="170"/>
      <c r="DV649" s="170"/>
      <c r="DW649" s="170"/>
      <c r="DX649" s="170"/>
      <c r="DY649" s="170"/>
      <c r="DZ649" s="170"/>
      <c r="EA649" s="170"/>
      <c r="EB649" s="170"/>
      <c r="EC649" s="170"/>
      <c r="ED649" s="170"/>
      <c r="EE649" s="170"/>
      <c r="EF649" s="170"/>
      <c r="EG649" s="170"/>
      <c r="EH649" s="170"/>
      <c r="EI649" s="170"/>
      <c r="EJ649" s="170"/>
      <c r="EK649" s="170"/>
    </row>
    <row r="650" spans="110:141">
      <c r="DF650" s="170"/>
      <c r="DG650" s="170"/>
      <c r="DH650" s="170"/>
      <c r="DI650" s="170"/>
      <c r="DJ650" s="170"/>
      <c r="DK650" s="170"/>
      <c r="DL650" s="170"/>
      <c r="DM650" s="170"/>
      <c r="DN650" s="170"/>
      <c r="DO650" s="170"/>
      <c r="DP650" s="170"/>
      <c r="DQ650" s="170"/>
      <c r="DR650" s="170"/>
      <c r="DS650" s="170"/>
      <c r="DT650" s="170"/>
      <c r="DU650" s="170"/>
      <c r="DV650" s="170"/>
      <c r="DW650" s="170"/>
      <c r="DX650" s="170"/>
      <c r="DY650" s="170"/>
      <c r="DZ650" s="170"/>
      <c r="EA650" s="170"/>
      <c r="EB650" s="170"/>
      <c r="EC650" s="170"/>
      <c r="ED650" s="170"/>
      <c r="EE650" s="170"/>
      <c r="EF650" s="170"/>
      <c r="EG650" s="170"/>
      <c r="EH650" s="170"/>
      <c r="EI650" s="170"/>
      <c r="EJ650" s="170"/>
      <c r="EK650" s="170"/>
    </row>
    <row r="651" spans="110:141">
      <c r="DF651" s="170"/>
      <c r="DG651" s="170"/>
      <c r="DH651" s="170"/>
      <c r="DI651" s="170"/>
      <c r="DJ651" s="170"/>
      <c r="DK651" s="170"/>
      <c r="DL651" s="170"/>
      <c r="DM651" s="170"/>
      <c r="DN651" s="170"/>
      <c r="DO651" s="170"/>
      <c r="DP651" s="170"/>
      <c r="DQ651" s="170"/>
      <c r="DR651" s="170"/>
      <c r="DS651" s="170"/>
      <c r="DT651" s="170"/>
      <c r="DU651" s="170"/>
      <c r="DV651" s="170"/>
      <c r="DW651" s="170"/>
      <c r="DX651" s="170"/>
      <c r="DY651" s="170"/>
      <c r="DZ651" s="170"/>
      <c r="EA651" s="170"/>
      <c r="EB651" s="170"/>
      <c r="EC651" s="170"/>
      <c r="ED651" s="170"/>
      <c r="EE651" s="170"/>
      <c r="EF651" s="170"/>
      <c r="EG651" s="170"/>
      <c r="EH651" s="170"/>
      <c r="EI651" s="170"/>
      <c r="EJ651" s="170"/>
      <c r="EK651" s="170"/>
    </row>
    <row r="652" spans="110:141">
      <c r="DF652" s="170"/>
      <c r="DG652" s="170"/>
      <c r="DH652" s="170"/>
      <c r="DI652" s="170"/>
      <c r="DJ652" s="170"/>
      <c r="DK652" s="170"/>
      <c r="DL652" s="170"/>
      <c r="DM652" s="170"/>
      <c r="DN652" s="170"/>
      <c r="DO652" s="170"/>
      <c r="DP652" s="170"/>
      <c r="DQ652" s="170"/>
      <c r="DR652" s="170"/>
      <c r="DS652" s="170"/>
      <c r="DT652" s="170"/>
      <c r="DU652" s="170"/>
      <c r="DV652" s="170"/>
      <c r="DW652" s="170"/>
      <c r="DX652" s="170"/>
      <c r="DY652" s="170"/>
      <c r="DZ652" s="170"/>
      <c r="EA652" s="170"/>
      <c r="EB652" s="170"/>
      <c r="EC652" s="170"/>
      <c r="ED652" s="170"/>
      <c r="EE652" s="170"/>
      <c r="EF652" s="170"/>
      <c r="EG652" s="170"/>
      <c r="EH652" s="170"/>
      <c r="EI652" s="170"/>
      <c r="EJ652" s="170"/>
      <c r="EK652" s="170"/>
    </row>
    <row r="653" spans="110:141">
      <c r="DF653" s="170"/>
      <c r="DG653" s="170"/>
      <c r="DH653" s="170"/>
      <c r="DI653" s="170"/>
      <c r="DJ653" s="170"/>
      <c r="DK653" s="170"/>
      <c r="DL653" s="170"/>
      <c r="DM653" s="170"/>
      <c r="DN653" s="170"/>
      <c r="DO653" s="170"/>
      <c r="DP653" s="170"/>
      <c r="DQ653" s="170"/>
      <c r="DR653" s="170"/>
      <c r="DS653" s="170"/>
      <c r="DT653" s="170"/>
      <c r="DU653" s="170"/>
      <c r="DV653" s="170"/>
      <c r="DW653" s="170"/>
      <c r="DX653" s="170"/>
      <c r="DY653" s="170"/>
      <c r="DZ653" s="170"/>
      <c r="EA653" s="170"/>
      <c r="EB653" s="170"/>
      <c r="EC653" s="170"/>
      <c r="ED653" s="170"/>
      <c r="EE653" s="170"/>
      <c r="EF653" s="170"/>
      <c r="EG653" s="170"/>
      <c r="EH653" s="170"/>
      <c r="EI653" s="170"/>
      <c r="EJ653" s="170"/>
      <c r="EK653" s="170"/>
    </row>
    <row r="654" spans="110:141">
      <c r="DF654" s="170"/>
      <c r="DG654" s="170"/>
      <c r="DH654" s="170"/>
      <c r="DI654" s="170"/>
      <c r="DJ654" s="170"/>
      <c r="DK654" s="170"/>
      <c r="DL654" s="170"/>
      <c r="DM654" s="170"/>
      <c r="DN654" s="170"/>
      <c r="DO654" s="170"/>
      <c r="DP654" s="170"/>
      <c r="DQ654" s="170"/>
      <c r="DR654" s="170"/>
      <c r="DS654" s="170"/>
      <c r="DT654" s="170"/>
      <c r="DU654" s="170"/>
      <c r="DV654" s="170"/>
      <c r="DW654" s="170"/>
      <c r="DX654" s="170"/>
      <c r="DY654" s="170"/>
      <c r="DZ654" s="170"/>
      <c r="EA654" s="170"/>
      <c r="EB654" s="170"/>
      <c r="EC654" s="170"/>
      <c r="ED654" s="170"/>
      <c r="EE654" s="170"/>
      <c r="EF654" s="170"/>
      <c r="EG654" s="170"/>
      <c r="EH654" s="170"/>
      <c r="EI654" s="170"/>
      <c r="EJ654" s="170"/>
      <c r="EK654" s="170"/>
    </row>
    <row r="655" spans="110:141">
      <c r="DF655" s="170"/>
      <c r="DG655" s="170"/>
      <c r="DH655" s="170"/>
      <c r="DI655" s="170"/>
      <c r="DJ655" s="170"/>
      <c r="DK655" s="170"/>
      <c r="DL655" s="170"/>
      <c r="DM655" s="170"/>
      <c r="DN655" s="170"/>
      <c r="DO655" s="170"/>
      <c r="DP655" s="170"/>
      <c r="DQ655" s="170"/>
      <c r="DR655" s="170"/>
      <c r="DS655" s="170"/>
      <c r="DT655" s="170"/>
      <c r="DU655" s="170"/>
      <c r="DV655" s="170"/>
      <c r="DW655" s="170"/>
      <c r="DX655" s="170"/>
      <c r="DY655" s="170"/>
      <c r="DZ655" s="170"/>
      <c r="EA655" s="170"/>
      <c r="EB655" s="170"/>
      <c r="EC655" s="170"/>
      <c r="ED655" s="170"/>
      <c r="EE655" s="170"/>
      <c r="EF655" s="170"/>
      <c r="EG655" s="170"/>
      <c r="EH655" s="170"/>
      <c r="EI655" s="170"/>
      <c r="EJ655" s="170"/>
      <c r="EK655" s="170"/>
    </row>
    <row r="656" spans="110:141">
      <c r="DF656" s="170"/>
      <c r="DG656" s="170"/>
      <c r="DH656" s="170"/>
      <c r="DI656" s="170"/>
      <c r="DJ656" s="170"/>
      <c r="DK656" s="170"/>
      <c r="DL656" s="170"/>
      <c r="DM656" s="170"/>
      <c r="DN656" s="170"/>
      <c r="DO656" s="170"/>
      <c r="DP656" s="170"/>
      <c r="DQ656" s="170"/>
      <c r="DR656" s="170"/>
      <c r="DS656" s="170"/>
      <c r="DT656" s="170"/>
      <c r="DU656" s="170"/>
      <c r="DV656" s="170"/>
      <c r="DW656" s="170"/>
      <c r="DX656" s="170"/>
      <c r="DY656" s="170"/>
      <c r="DZ656" s="170"/>
      <c r="EA656" s="170"/>
      <c r="EB656" s="170"/>
      <c r="EC656" s="170"/>
      <c r="ED656" s="170"/>
      <c r="EE656" s="170"/>
      <c r="EF656" s="170"/>
      <c r="EG656" s="170"/>
      <c r="EH656" s="170"/>
      <c r="EI656" s="170"/>
      <c r="EJ656" s="170"/>
      <c r="EK656" s="170"/>
    </row>
    <row r="657" spans="110:141">
      <c r="DF657" s="170"/>
      <c r="DG657" s="170"/>
      <c r="DH657" s="170"/>
      <c r="DI657" s="170"/>
      <c r="DJ657" s="170"/>
      <c r="DK657" s="170"/>
      <c r="DL657" s="170"/>
      <c r="DM657" s="170"/>
      <c r="DN657" s="170"/>
      <c r="DO657" s="170"/>
      <c r="DP657" s="170"/>
      <c r="DQ657" s="170"/>
      <c r="DR657" s="170"/>
      <c r="DS657" s="170"/>
      <c r="DT657" s="170"/>
      <c r="DU657" s="170"/>
      <c r="DV657" s="170"/>
      <c r="DW657" s="170"/>
      <c r="DX657" s="170"/>
      <c r="DY657" s="170"/>
      <c r="DZ657" s="170"/>
      <c r="EA657" s="170"/>
      <c r="EB657" s="170"/>
      <c r="EC657" s="170"/>
      <c r="ED657" s="170"/>
      <c r="EE657" s="170"/>
      <c r="EF657" s="170"/>
      <c r="EG657" s="170"/>
      <c r="EH657" s="170"/>
      <c r="EI657" s="170"/>
      <c r="EJ657" s="170"/>
      <c r="EK657" s="170"/>
    </row>
    <row r="658" spans="110:141">
      <c r="DF658" s="170"/>
      <c r="DG658" s="170"/>
      <c r="DH658" s="170"/>
      <c r="DI658" s="170"/>
      <c r="DJ658" s="170"/>
      <c r="DK658" s="170"/>
      <c r="DL658" s="170"/>
      <c r="DM658" s="170"/>
      <c r="DN658" s="170"/>
      <c r="DO658" s="170"/>
      <c r="DP658" s="170"/>
      <c r="DQ658" s="170"/>
      <c r="DR658" s="170"/>
      <c r="DS658" s="170"/>
      <c r="DT658" s="170"/>
      <c r="DU658" s="170"/>
      <c r="DV658" s="170"/>
      <c r="DW658" s="170"/>
      <c r="DX658" s="170"/>
      <c r="DY658" s="170"/>
      <c r="DZ658" s="170"/>
      <c r="EA658" s="170"/>
      <c r="EB658" s="170"/>
      <c r="EC658" s="170"/>
      <c r="ED658" s="170"/>
      <c r="EE658" s="170"/>
      <c r="EF658" s="170"/>
      <c r="EG658" s="170"/>
      <c r="EH658" s="170"/>
      <c r="EI658" s="170"/>
      <c r="EJ658" s="170"/>
      <c r="EK658" s="170"/>
    </row>
    <row r="659" spans="110:141">
      <c r="DF659" s="170"/>
      <c r="DG659" s="170"/>
      <c r="DH659" s="170"/>
      <c r="DI659" s="170"/>
      <c r="DJ659" s="170"/>
      <c r="DK659" s="170"/>
      <c r="DL659" s="170"/>
      <c r="DM659" s="170"/>
      <c r="DN659" s="170"/>
      <c r="DO659" s="170"/>
      <c r="DP659" s="170"/>
      <c r="DQ659" s="170"/>
      <c r="DR659" s="170"/>
      <c r="DS659" s="170"/>
      <c r="DT659" s="170"/>
      <c r="DU659" s="170"/>
      <c r="DV659" s="170"/>
      <c r="DW659" s="170"/>
      <c r="DX659" s="170"/>
      <c r="DY659" s="170"/>
      <c r="DZ659" s="170"/>
      <c r="EA659" s="170"/>
      <c r="EB659" s="170"/>
      <c r="EC659" s="170"/>
      <c r="ED659" s="170"/>
      <c r="EE659" s="170"/>
      <c r="EF659" s="170"/>
      <c r="EG659" s="170"/>
      <c r="EH659" s="170"/>
      <c r="EI659" s="170"/>
      <c r="EJ659" s="170"/>
      <c r="EK659" s="170"/>
    </row>
    <row r="660" spans="110:141">
      <c r="DF660" s="170"/>
      <c r="DG660" s="170"/>
      <c r="DH660" s="170"/>
      <c r="DI660" s="170"/>
      <c r="DJ660" s="170"/>
      <c r="DK660" s="170"/>
      <c r="DL660" s="170"/>
      <c r="DM660" s="170"/>
      <c r="DN660" s="170"/>
      <c r="DO660" s="170"/>
      <c r="DP660" s="170"/>
      <c r="DQ660" s="170"/>
      <c r="DR660" s="170"/>
      <c r="DS660" s="170"/>
      <c r="DT660" s="170"/>
      <c r="DU660" s="170"/>
      <c r="DV660" s="170"/>
      <c r="DW660" s="170"/>
      <c r="DX660" s="170"/>
      <c r="DY660" s="170"/>
      <c r="DZ660" s="170"/>
      <c r="EA660" s="170"/>
      <c r="EB660" s="170"/>
      <c r="EC660" s="170"/>
      <c r="ED660" s="170"/>
      <c r="EE660" s="170"/>
      <c r="EF660" s="170"/>
      <c r="EG660" s="170"/>
      <c r="EH660" s="170"/>
      <c r="EI660" s="170"/>
      <c r="EJ660" s="170"/>
      <c r="EK660" s="170"/>
    </row>
    <row r="661" spans="110:141">
      <c r="DF661" s="170"/>
      <c r="DG661" s="170"/>
      <c r="DH661" s="170"/>
      <c r="DI661" s="170"/>
      <c r="DJ661" s="170"/>
      <c r="DK661" s="170"/>
      <c r="DL661" s="170"/>
      <c r="DM661" s="170"/>
      <c r="DN661" s="170"/>
      <c r="DO661" s="170"/>
      <c r="DP661" s="170"/>
      <c r="DQ661" s="170"/>
      <c r="DR661" s="170"/>
      <c r="DS661" s="170"/>
      <c r="DT661" s="170"/>
      <c r="DU661" s="170"/>
      <c r="DV661" s="170"/>
      <c r="DW661" s="170"/>
      <c r="DX661" s="170"/>
      <c r="DY661" s="170"/>
      <c r="DZ661" s="170"/>
      <c r="EA661" s="170"/>
      <c r="EB661" s="170"/>
      <c r="EC661" s="170"/>
      <c r="ED661" s="170"/>
      <c r="EE661" s="170"/>
      <c r="EF661" s="170"/>
      <c r="EG661" s="170"/>
      <c r="EH661" s="170"/>
      <c r="EI661" s="170"/>
      <c r="EJ661" s="170"/>
      <c r="EK661" s="170"/>
    </row>
    <row r="662" spans="110:141">
      <c r="DF662" s="170"/>
      <c r="DG662" s="170"/>
      <c r="DH662" s="170"/>
      <c r="DI662" s="170"/>
      <c r="DJ662" s="170"/>
      <c r="DK662" s="170"/>
      <c r="DL662" s="170"/>
      <c r="DM662" s="170"/>
      <c r="DN662" s="170"/>
      <c r="DO662" s="170"/>
      <c r="DP662" s="170"/>
      <c r="DQ662" s="170"/>
      <c r="DR662" s="170"/>
      <c r="DS662" s="170"/>
      <c r="DT662" s="170"/>
      <c r="DU662" s="170"/>
      <c r="DV662" s="170"/>
      <c r="DW662" s="170"/>
      <c r="DX662" s="170"/>
      <c r="DY662" s="170"/>
      <c r="DZ662" s="170"/>
      <c r="EA662" s="170"/>
      <c r="EB662" s="170"/>
      <c r="EC662" s="170"/>
      <c r="ED662" s="170"/>
      <c r="EE662" s="170"/>
      <c r="EF662" s="170"/>
      <c r="EG662" s="170"/>
      <c r="EH662" s="170"/>
      <c r="EI662" s="170"/>
      <c r="EJ662" s="170"/>
      <c r="EK662" s="170"/>
    </row>
    <row r="663" spans="110:141">
      <c r="DF663" s="170"/>
      <c r="DG663" s="170"/>
      <c r="DH663" s="170"/>
      <c r="DI663" s="170"/>
      <c r="DJ663" s="170"/>
      <c r="DK663" s="170"/>
      <c r="DL663" s="170"/>
      <c r="DM663" s="170"/>
      <c r="DN663" s="170"/>
      <c r="DO663" s="170"/>
      <c r="DP663" s="170"/>
      <c r="DQ663" s="170"/>
      <c r="DR663" s="170"/>
      <c r="DS663" s="170"/>
      <c r="DT663" s="170"/>
      <c r="DU663" s="170"/>
      <c r="DV663" s="170"/>
      <c r="DW663" s="170"/>
      <c r="DX663" s="170"/>
      <c r="DY663" s="170"/>
      <c r="DZ663" s="170"/>
      <c r="EA663" s="170"/>
      <c r="EB663" s="170"/>
      <c r="EC663" s="170"/>
      <c r="ED663" s="170"/>
      <c r="EE663" s="170"/>
      <c r="EF663" s="170"/>
      <c r="EG663" s="170"/>
      <c r="EH663" s="170"/>
      <c r="EI663" s="170"/>
      <c r="EJ663" s="170"/>
      <c r="EK663" s="170"/>
    </row>
    <row r="664" spans="110:141">
      <c r="DF664" s="170"/>
      <c r="DG664" s="170"/>
      <c r="DH664" s="170"/>
      <c r="DI664" s="170"/>
      <c r="DJ664" s="170"/>
      <c r="DK664" s="170"/>
      <c r="DL664" s="170"/>
      <c r="DM664" s="170"/>
      <c r="DN664" s="170"/>
      <c r="DO664" s="170"/>
      <c r="DP664" s="170"/>
      <c r="DQ664" s="170"/>
      <c r="DR664" s="170"/>
      <c r="DS664" s="170"/>
      <c r="DT664" s="170"/>
      <c r="DU664" s="170"/>
      <c r="DV664" s="170"/>
      <c r="DW664" s="170"/>
      <c r="DX664" s="170"/>
      <c r="DY664" s="170"/>
      <c r="DZ664" s="170"/>
      <c r="EA664" s="170"/>
      <c r="EB664" s="170"/>
      <c r="EC664" s="170"/>
      <c r="ED664" s="170"/>
      <c r="EE664" s="170"/>
      <c r="EF664" s="170"/>
      <c r="EG664" s="170"/>
      <c r="EH664" s="170"/>
      <c r="EI664" s="170"/>
      <c r="EJ664" s="170"/>
      <c r="EK664" s="170"/>
    </row>
    <row r="665" spans="110:141">
      <c r="DF665" s="170"/>
      <c r="DG665" s="170"/>
      <c r="DH665" s="170"/>
      <c r="DI665" s="170"/>
      <c r="DJ665" s="170"/>
      <c r="DK665" s="170"/>
      <c r="DL665" s="170"/>
      <c r="DM665" s="170"/>
      <c r="DN665" s="170"/>
      <c r="DO665" s="170"/>
      <c r="DP665" s="170"/>
      <c r="DQ665" s="170"/>
      <c r="DR665" s="170"/>
      <c r="DS665" s="170"/>
      <c r="DT665" s="170"/>
      <c r="DU665" s="170"/>
      <c r="DV665" s="170"/>
      <c r="DW665" s="170"/>
      <c r="DX665" s="170"/>
      <c r="DY665" s="170"/>
      <c r="DZ665" s="170"/>
      <c r="EA665" s="170"/>
      <c r="EB665" s="170"/>
      <c r="EC665" s="170"/>
      <c r="ED665" s="170"/>
      <c r="EE665" s="170"/>
      <c r="EF665" s="170"/>
      <c r="EG665" s="170"/>
      <c r="EH665" s="170"/>
      <c r="EI665" s="170"/>
      <c r="EJ665" s="170"/>
      <c r="EK665" s="170"/>
    </row>
    <row r="666" spans="110:141">
      <c r="DF666" s="170"/>
      <c r="DG666" s="170"/>
      <c r="DH666" s="170"/>
      <c r="DI666" s="170"/>
      <c r="DJ666" s="170"/>
      <c r="DK666" s="170"/>
      <c r="DL666" s="170"/>
      <c r="DM666" s="170"/>
      <c r="DN666" s="170"/>
      <c r="DO666" s="170"/>
      <c r="DP666" s="170"/>
      <c r="DQ666" s="170"/>
      <c r="DR666" s="170"/>
      <c r="DS666" s="170"/>
      <c r="DT666" s="170"/>
      <c r="DU666" s="170"/>
      <c r="DV666" s="170"/>
      <c r="DW666" s="170"/>
      <c r="DX666" s="170"/>
      <c r="DY666" s="170"/>
      <c r="DZ666" s="170"/>
      <c r="EA666" s="170"/>
      <c r="EB666" s="170"/>
      <c r="EC666" s="170"/>
      <c r="ED666" s="170"/>
      <c r="EE666" s="170"/>
      <c r="EF666" s="170"/>
      <c r="EG666" s="170"/>
      <c r="EH666" s="170"/>
      <c r="EI666" s="170"/>
      <c r="EJ666" s="170"/>
      <c r="EK666" s="170"/>
    </row>
    <row r="667" spans="110:141">
      <c r="DF667" s="170"/>
      <c r="DG667" s="170"/>
      <c r="DH667" s="170"/>
      <c r="DI667" s="170"/>
      <c r="DJ667" s="170"/>
      <c r="DK667" s="170"/>
      <c r="DL667" s="170"/>
      <c r="DM667" s="170"/>
      <c r="DN667" s="170"/>
      <c r="DO667" s="170"/>
      <c r="DP667" s="170"/>
      <c r="DQ667" s="170"/>
      <c r="DR667" s="170"/>
      <c r="DS667" s="170"/>
      <c r="DT667" s="170"/>
      <c r="DU667" s="170"/>
      <c r="DV667" s="170"/>
      <c r="DW667" s="170"/>
      <c r="DX667" s="170"/>
      <c r="DY667" s="170"/>
      <c r="DZ667" s="170"/>
      <c r="EA667" s="170"/>
      <c r="EB667" s="170"/>
      <c r="EC667" s="170"/>
      <c r="ED667" s="170"/>
      <c r="EE667" s="170"/>
      <c r="EF667" s="170"/>
      <c r="EG667" s="170"/>
      <c r="EH667" s="170"/>
      <c r="EI667" s="170"/>
      <c r="EJ667" s="170"/>
      <c r="EK667" s="170"/>
    </row>
    <row r="668" spans="110:141">
      <c r="DF668" s="170"/>
      <c r="DG668" s="170"/>
      <c r="DH668" s="170"/>
      <c r="DI668" s="170"/>
      <c r="DJ668" s="170"/>
      <c r="DK668" s="170"/>
      <c r="DL668" s="170"/>
      <c r="DM668" s="170"/>
      <c r="DN668" s="170"/>
      <c r="DO668" s="170"/>
      <c r="DP668" s="170"/>
      <c r="DQ668" s="170"/>
      <c r="DR668" s="170"/>
      <c r="DS668" s="170"/>
      <c r="DT668" s="170"/>
      <c r="DU668" s="170"/>
      <c r="DV668" s="170"/>
      <c r="DW668" s="170"/>
      <c r="DX668" s="170"/>
      <c r="DY668" s="170"/>
      <c r="DZ668" s="170"/>
      <c r="EA668" s="170"/>
      <c r="EB668" s="170"/>
      <c r="EC668" s="170"/>
      <c r="ED668" s="170"/>
      <c r="EE668" s="170"/>
      <c r="EF668" s="170"/>
      <c r="EG668" s="170"/>
      <c r="EH668" s="170"/>
      <c r="EI668" s="170"/>
      <c r="EJ668" s="170"/>
      <c r="EK668" s="170"/>
    </row>
    <row r="669" spans="110:141">
      <c r="DF669" s="170"/>
      <c r="DG669" s="170"/>
      <c r="DH669" s="170"/>
      <c r="DI669" s="170"/>
      <c r="DJ669" s="170"/>
      <c r="DK669" s="170"/>
      <c r="DL669" s="170"/>
      <c r="DM669" s="170"/>
      <c r="DN669" s="170"/>
      <c r="DO669" s="170"/>
      <c r="DP669" s="170"/>
      <c r="DQ669" s="170"/>
      <c r="DR669" s="170"/>
      <c r="DS669" s="170"/>
      <c r="DT669" s="170"/>
      <c r="DU669" s="170"/>
      <c r="DV669" s="170"/>
      <c r="DW669" s="170"/>
      <c r="DX669" s="170"/>
      <c r="DY669" s="170"/>
      <c r="DZ669" s="170"/>
      <c r="EA669" s="170"/>
      <c r="EB669" s="170"/>
      <c r="EC669" s="170"/>
      <c r="ED669" s="170"/>
      <c r="EE669" s="170"/>
      <c r="EF669" s="170"/>
      <c r="EG669" s="170"/>
      <c r="EH669" s="170"/>
      <c r="EI669" s="170"/>
      <c r="EJ669" s="170"/>
      <c r="EK669" s="170"/>
    </row>
    <row r="670" spans="110:141">
      <c r="DF670" s="170"/>
      <c r="DG670" s="170"/>
      <c r="DH670" s="170"/>
      <c r="DI670" s="170"/>
      <c r="DJ670" s="170"/>
      <c r="DK670" s="170"/>
      <c r="DL670" s="170"/>
      <c r="DM670" s="170"/>
      <c r="DN670" s="170"/>
      <c r="DO670" s="170"/>
      <c r="DP670" s="170"/>
      <c r="DQ670" s="170"/>
      <c r="DR670" s="170"/>
      <c r="DS670" s="170"/>
      <c r="DT670" s="170"/>
      <c r="DU670" s="170"/>
      <c r="DV670" s="170"/>
      <c r="DW670" s="170"/>
      <c r="DX670" s="170"/>
      <c r="DY670" s="170"/>
      <c r="DZ670" s="170"/>
      <c r="EA670" s="170"/>
      <c r="EB670" s="170"/>
      <c r="EC670" s="170"/>
      <c r="ED670" s="170"/>
      <c r="EE670" s="170"/>
      <c r="EF670" s="170"/>
      <c r="EG670" s="170"/>
      <c r="EH670" s="170"/>
      <c r="EI670" s="170"/>
      <c r="EJ670" s="170"/>
      <c r="EK670" s="170"/>
    </row>
    <row r="671" spans="110:141">
      <c r="DF671" s="170"/>
      <c r="DG671" s="170"/>
      <c r="DH671" s="170"/>
      <c r="DI671" s="170"/>
      <c r="DJ671" s="170"/>
      <c r="DK671" s="170"/>
      <c r="DL671" s="170"/>
      <c r="DM671" s="170"/>
      <c r="DN671" s="170"/>
      <c r="DO671" s="170"/>
      <c r="DP671" s="170"/>
      <c r="DQ671" s="170"/>
      <c r="DR671" s="170"/>
      <c r="DS671" s="170"/>
      <c r="DT671" s="170"/>
      <c r="DU671" s="170"/>
      <c r="DV671" s="170"/>
      <c r="DW671" s="170"/>
      <c r="DX671" s="170"/>
      <c r="DY671" s="170"/>
      <c r="DZ671" s="170"/>
      <c r="EA671" s="170"/>
      <c r="EB671" s="170"/>
      <c r="EC671" s="170"/>
      <c r="ED671" s="170"/>
      <c r="EE671" s="170"/>
      <c r="EF671" s="170"/>
      <c r="EG671" s="170"/>
      <c r="EH671" s="170"/>
      <c r="EI671" s="170"/>
      <c r="EJ671" s="170"/>
      <c r="EK671" s="170"/>
    </row>
    <row r="672" spans="110:141">
      <c r="DF672" s="170"/>
      <c r="DG672" s="170"/>
      <c r="DH672" s="170"/>
      <c r="DI672" s="170"/>
      <c r="DJ672" s="170"/>
      <c r="DK672" s="170"/>
      <c r="DL672" s="170"/>
      <c r="DM672" s="170"/>
      <c r="DN672" s="170"/>
      <c r="DO672" s="170"/>
      <c r="DP672" s="170"/>
      <c r="DQ672" s="170"/>
      <c r="DR672" s="170"/>
      <c r="DS672" s="170"/>
      <c r="DT672" s="170"/>
      <c r="DU672" s="170"/>
      <c r="DV672" s="170"/>
      <c r="DW672" s="170"/>
      <c r="DX672" s="170"/>
      <c r="DY672" s="170"/>
      <c r="DZ672" s="170"/>
      <c r="EA672" s="170"/>
      <c r="EB672" s="170"/>
      <c r="EC672" s="170"/>
      <c r="ED672" s="170"/>
      <c r="EE672" s="170"/>
      <c r="EF672" s="170"/>
      <c r="EG672" s="170"/>
      <c r="EH672" s="170"/>
      <c r="EI672" s="170"/>
      <c r="EJ672" s="170"/>
      <c r="EK672" s="170"/>
    </row>
    <row r="673" spans="110:141">
      <c r="DF673" s="170"/>
      <c r="DG673" s="170"/>
      <c r="DH673" s="170"/>
      <c r="DI673" s="170"/>
      <c r="DJ673" s="170"/>
      <c r="DK673" s="170"/>
      <c r="DL673" s="170"/>
      <c r="DM673" s="170"/>
      <c r="DN673" s="170"/>
      <c r="DO673" s="170"/>
      <c r="DP673" s="170"/>
      <c r="DQ673" s="170"/>
      <c r="DR673" s="170"/>
      <c r="DS673" s="170"/>
      <c r="DT673" s="170"/>
      <c r="DU673" s="170"/>
      <c r="DV673" s="170"/>
      <c r="DW673" s="170"/>
      <c r="DX673" s="170"/>
      <c r="DY673" s="170"/>
      <c r="DZ673" s="170"/>
      <c r="EA673" s="170"/>
      <c r="EB673" s="170"/>
      <c r="EC673" s="170"/>
      <c r="ED673" s="170"/>
      <c r="EE673" s="170"/>
      <c r="EF673" s="170"/>
      <c r="EG673" s="170"/>
      <c r="EH673" s="170"/>
      <c r="EI673" s="170"/>
      <c r="EJ673" s="170"/>
      <c r="EK673" s="170"/>
    </row>
    <row r="674" spans="110:141">
      <c r="DF674" s="170"/>
      <c r="DG674" s="170"/>
      <c r="DH674" s="170"/>
      <c r="DI674" s="170"/>
      <c r="DJ674" s="170"/>
      <c r="DK674" s="170"/>
      <c r="DL674" s="170"/>
      <c r="DM674" s="170"/>
      <c r="DN674" s="170"/>
      <c r="DO674" s="170"/>
      <c r="DP674" s="170"/>
      <c r="DQ674" s="170"/>
      <c r="DR674" s="170"/>
      <c r="DS674" s="170"/>
      <c r="DT674" s="170"/>
      <c r="DU674" s="170"/>
      <c r="DV674" s="170"/>
      <c r="DW674" s="170"/>
      <c r="DX674" s="170"/>
      <c r="DY674" s="170"/>
      <c r="DZ674" s="170"/>
      <c r="EA674" s="170"/>
      <c r="EB674" s="170"/>
      <c r="EC674" s="170"/>
      <c r="ED674" s="170"/>
      <c r="EE674" s="170"/>
      <c r="EF674" s="170"/>
      <c r="EG674" s="170"/>
      <c r="EH674" s="170"/>
      <c r="EI674" s="170"/>
      <c r="EJ674" s="170"/>
      <c r="EK674" s="170"/>
    </row>
    <row r="675" spans="110:141">
      <c r="DF675" s="170"/>
      <c r="DG675" s="170"/>
      <c r="DH675" s="170"/>
      <c r="DI675" s="170"/>
      <c r="DJ675" s="170"/>
      <c r="DK675" s="170"/>
      <c r="DL675" s="170"/>
      <c r="DM675" s="170"/>
      <c r="DN675" s="170"/>
      <c r="DO675" s="170"/>
      <c r="DP675" s="170"/>
      <c r="DQ675" s="170"/>
      <c r="DR675" s="170"/>
      <c r="DS675" s="170"/>
      <c r="DT675" s="170"/>
      <c r="DU675" s="170"/>
      <c r="DV675" s="170"/>
      <c r="DW675" s="170"/>
      <c r="DX675" s="170"/>
      <c r="DY675" s="170"/>
      <c r="DZ675" s="170"/>
      <c r="EA675" s="170"/>
      <c r="EB675" s="170"/>
      <c r="EC675" s="170"/>
      <c r="ED675" s="170"/>
      <c r="EE675" s="170"/>
      <c r="EF675" s="170"/>
      <c r="EG675" s="170"/>
      <c r="EH675" s="170"/>
      <c r="EI675" s="170"/>
      <c r="EJ675" s="170"/>
      <c r="EK675" s="170"/>
    </row>
  </sheetData>
  <sheetProtection password="CA5F" sheet="1" objects="1" scenarios="1"/>
  <mergeCells count="28">
    <mergeCell ref="I68:J68"/>
    <mergeCell ref="E2:L2"/>
    <mergeCell ref="E3:L3"/>
    <mergeCell ref="E4:L4"/>
    <mergeCell ref="B61:M61"/>
    <mergeCell ref="C42:E42"/>
    <mergeCell ref="F13:H13"/>
    <mergeCell ref="F14:H14"/>
    <mergeCell ref="C14:E14"/>
    <mergeCell ref="J10:K10"/>
    <mergeCell ref="F11:M11"/>
    <mergeCell ref="E5:K5"/>
    <mergeCell ref="F8:M8"/>
    <mergeCell ref="F9:M9"/>
    <mergeCell ref="M33:N60"/>
    <mergeCell ref="F35:L35"/>
    <mergeCell ref="C13:E13"/>
    <mergeCell ref="C41:E41"/>
    <mergeCell ref="I65:J65"/>
    <mergeCell ref="I66:J66"/>
    <mergeCell ref="I67:J67"/>
    <mergeCell ref="F36:L36"/>
    <mergeCell ref="F37:L37"/>
    <mergeCell ref="I38:K38"/>
    <mergeCell ref="F41:H41"/>
    <mergeCell ref="F42:H42"/>
    <mergeCell ref="B62:M62"/>
    <mergeCell ref="B63:M63"/>
  </mergeCells>
  <conditionalFormatting sqref="I16:I32">
    <cfRule type="cellIs" dxfId="7" priority="6" operator="greaterThanOrEqual">
      <formula>1.5</formula>
    </cfRule>
  </conditionalFormatting>
  <conditionalFormatting sqref="K44:L60">
    <cfRule type="cellIs" dxfId="6" priority="3" operator="greaterThanOrEqual">
      <formula>1.5</formula>
    </cfRule>
  </conditionalFormatting>
  <hyperlinks>
    <hyperlink ref="I67" r:id="rId1" display="http://www.aquatherm.com.au/"/>
    <hyperlink ref="I68" r:id="rId2" display="mailto:aquatherm@aquatherm.com.au"/>
  </hyperlinks>
  <pageMargins left="0.78740157480314965" right="0.39370078740157483" top="0.98425196850393704" bottom="0.98425196850393704" header="0.51181102362204722" footer="0.51181102362204722"/>
  <pageSetup paperSize="9" orientation="portrait" horizontalDpi="4294967292" verticalDpi="0" r:id="rId3"/>
  <headerFooter alignWithMargins="0">
    <oddFooter>&amp;L&amp;D&amp;RPagina &amp;P</oddFooter>
  </headerFooter>
  <drawing r:id="rId4"/>
  <legacy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5FF47E7F-BB22-410B-8987-CA7638292A6A}">
            <x14:iconSet iconSet="3Symbols2" custom="1">
              <x14:cfvo type="percent">
                <xm:f>0</xm:f>
              </x14:cfvo>
              <x14:cfvo type="num">
                <xm:f>1.5</xm:f>
              </x14:cfvo>
              <x14:cfvo type="num">
                <xm:f>3</xm:f>
              </x14:cfvo>
              <x14:cfIcon iconSet="3Symbols2" iconId="2"/>
              <x14:cfIcon iconSet="3Symbols2" iconId="1"/>
              <x14:cfIcon iconSet="3Symbols2" iconId="0"/>
            </x14:iconSet>
          </x14:cfRule>
          <xm:sqref>I16:I32</xm:sqref>
        </x14:conditionalFormatting>
        <x14:conditionalFormatting xmlns:xm="http://schemas.microsoft.com/office/excel/2006/main">
          <x14:cfRule type="iconSet" priority="4" id="{82EC1448-7770-45E0-BB28-3146C178537C}">
            <x14:iconSet custom="1">
              <x14:cfvo type="percent">
                <xm:f>0</xm:f>
              </x14:cfvo>
              <x14:cfvo type="num">
                <xm:f>1.5</xm:f>
              </x14:cfvo>
              <x14:cfvo type="num">
                <xm:f>3</xm:f>
              </x14:cfvo>
              <x14:cfIcon iconSet="3Symbols2" iconId="2"/>
              <x14:cfIcon iconSet="3Symbols2" iconId="1"/>
              <x14:cfIcon iconSet="3Symbols2" iconId="0"/>
            </x14:iconSet>
          </x14:cfRule>
          <xm:sqref>K44:L60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U559"/>
  <sheetViews>
    <sheetView workbookViewId="0">
      <selection activeCell="I38" sqref="I38"/>
    </sheetView>
  </sheetViews>
  <sheetFormatPr defaultRowHeight="12.75"/>
  <cols>
    <col min="1" max="1" width="3" customWidth="1"/>
    <col min="2" max="2" width="8.85546875" style="2" customWidth="1"/>
    <col min="3" max="3" width="10.7109375" style="2" customWidth="1"/>
    <col min="4" max="4" width="10.140625" style="3" customWidth="1"/>
    <col min="5" max="5" width="8.85546875" style="3" customWidth="1"/>
    <col min="6" max="6" width="10.7109375" style="3" customWidth="1"/>
    <col min="7" max="7" width="10.140625" style="3" customWidth="1"/>
    <col min="8" max="8" width="8.85546875" style="3" customWidth="1"/>
    <col min="9" max="9" width="19.42578125" style="3" customWidth="1"/>
    <col min="10" max="10" width="23.85546875" style="1" customWidth="1"/>
    <col min="11" max="11" width="23.140625" bestFit="1" customWidth="1"/>
    <col min="12" max="12" width="23.5703125" customWidth="1"/>
    <col min="13" max="13" width="23.85546875" customWidth="1"/>
    <col min="14" max="14" width="3.42578125" customWidth="1"/>
    <col min="15" max="99" width="9.140625" style="171"/>
  </cols>
  <sheetData>
    <row r="1" spans="1:14" ht="13.5" thickBot="1">
      <c r="A1" s="156"/>
      <c r="B1" s="157"/>
      <c r="C1" s="158"/>
      <c r="D1" s="159"/>
      <c r="E1" s="158"/>
      <c r="F1" s="159"/>
      <c r="G1" s="159"/>
      <c r="H1" s="158"/>
      <c r="I1" s="159"/>
      <c r="J1" s="157"/>
      <c r="K1" s="159"/>
      <c r="L1" s="159"/>
      <c r="M1" s="159"/>
      <c r="N1" s="160"/>
    </row>
    <row r="2" spans="1:14" ht="30">
      <c r="A2" s="120"/>
      <c r="B2" s="8"/>
      <c r="C2" s="8"/>
      <c r="D2" s="8"/>
      <c r="E2" s="224" t="s">
        <v>85</v>
      </c>
      <c r="F2" s="225"/>
      <c r="G2" s="225"/>
      <c r="H2" s="225"/>
      <c r="I2" s="225"/>
      <c r="J2" s="225"/>
      <c r="K2" s="225"/>
      <c r="L2" s="226"/>
      <c r="M2" s="8"/>
      <c r="N2" s="148"/>
    </row>
    <row r="3" spans="1:14" ht="27" customHeight="1">
      <c r="A3" s="120"/>
      <c r="B3" s="8"/>
      <c r="C3" s="8"/>
      <c r="D3" s="8"/>
      <c r="E3" s="227"/>
      <c r="F3" s="228"/>
      <c r="G3" s="228"/>
      <c r="H3" s="228"/>
      <c r="I3" s="228"/>
      <c r="J3" s="228"/>
      <c r="K3" s="228"/>
      <c r="L3" s="229"/>
      <c r="M3" s="8"/>
      <c r="N3" s="148"/>
    </row>
    <row r="4" spans="1:14" ht="22.5" customHeight="1">
      <c r="A4" s="120"/>
      <c r="B4" s="8"/>
      <c r="C4" s="8"/>
      <c r="D4" s="8"/>
      <c r="E4" s="230" t="s">
        <v>2</v>
      </c>
      <c r="F4" s="231"/>
      <c r="G4" s="231"/>
      <c r="H4" s="231"/>
      <c r="I4" s="231"/>
      <c r="J4" s="231"/>
      <c r="K4" s="231"/>
      <c r="L4" s="232"/>
      <c r="M4" s="8"/>
      <c r="N4" s="148"/>
    </row>
    <row r="5" spans="1:14" ht="29.25" customHeight="1" thickBot="1">
      <c r="A5" s="120"/>
      <c r="B5" s="8"/>
      <c r="C5" s="8"/>
      <c r="D5" s="8"/>
      <c r="E5" s="239"/>
      <c r="F5" s="240"/>
      <c r="G5" s="240"/>
      <c r="H5" s="240"/>
      <c r="I5" s="240"/>
      <c r="J5" s="240"/>
      <c r="K5" s="240"/>
      <c r="L5" s="17"/>
      <c r="M5" s="8"/>
      <c r="N5" s="148"/>
    </row>
    <row r="6" spans="1:14" ht="13.5" thickBot="1">
      <c r="A6" s="120"/>
      <c r="B6" s="5"/>
      <c r="C6" s="6"/>
      <c r="D6" s="7"/>
      <c r="E6" s="6"/>
      <c r="F6" s="7"/>
      <c r="G6" s="7"/>
      <c r="H6" s="6"/>
      <c r="I6" s="7"/>
      <c r="J6" s="5"/>
      <c r="K6" s="7"/>
      <c r="L6" s="7"/>
      <c r="M6" s="7"/>
      <c r="N6" s="147"/>
    </row>
    <row r="7" spans="1:14">
      <c r="A7" s="120"/>
      <c r="B7" s="88" t="s">
        <v>70</v>
      </c>
      <c r="C7" s="95" t="s">
        <v>64</v>
      </c>
      <c r="D7" s="89" t="s">
        <v>66</v>
      </c>
      <c r="E7" s="90" t="s">
        <v>67</v>
      </c>
      <c r="F7" s="9"/>
      <c r="G7" s="9"/>
      <c r="H7" s="9"/>
      <c r="I7" s="9"/>
      <c r="J7" s="10"/>
      <c r="K7" s="11"/>
      <c r="L7" s="11"/>
      <c r="M7" s="12"/>
      <c r="N7" s="148"/>
    </row>
    <row r="8" spans="1:14" ht="14.25" customHeight="1">
      <c r="A8" s="120"/>
      <c r="B8" s="91">
        <v>0.72</v>
      </c>
      <c r="C8" s="98">
        <f>B8*1000</f>
        <v>720</v>
      </c>
      <c r="D8" s="92">
        <f>B8*1000/60</f>
        <v>12</v>
      </c>
      <c r="E8" s="93">
        <f>B8*1000/3600</f>
        <v>0.2</v>
      </c>
      <c r="F8" s="203" t="s">
        <v>81</v>
      </c>
      <c r="G8" s="204"/>
      <c r="H8" s="204"/>
      <c r="I8" s="204"/>
      <c r="J8" s="204"/>
      <c r="K8" s="204"/>
      <c r="L8" s="204"/>
      <c r="M8" s="205"/>
      <c r="N8" s="148"/>
    </row>
    <row r="9" spans="1:14" ht="14.25" customHeight="1">
      <c r="A9" s="120"/>
      <c r="B9" s="102">
        <f>C9/1000</f>
        <v>0.72</v>
      </c>
      <c r="C9" s="108">
        <v>720</v>
      </c>
      <c r="D9" s="100">
        <f>C9/60</f>
        <v>12</v>
      </c>
      <c r="E9" s="101">
        <f>C9/3600</f>
        <v>0.2</v>
      </c>
      <c r="F9" s="241" t="s">
        <v>69</v>
      </c>
      <c r="G9" s="242"/>
      <c r="H9" s="242"/>
      <c r="I9" s="242"/>
      <c r="J9" s="242"/>
      <c r="K9" s="242"/>
      <c r="L9" s="242"/>
      <c r="M9" s="243"/>
      <c r="N9" s="148"/>
    </row>
    <row r="10" spans="1:14" ht="14.25" customHeight="1">
      <c r="A10" s="120"/>
      <c r="B10" s="102">
        <f>D10*60/1000</f>
        <v>0.72</v>
      </c>
      <c r="C10" s="99">
        <f>D10*60</f>
        <v>720</v>
      </c>
      <c r="D10" s="107">
        <v>12</v>
      </c>
      <c r="E10" s="101">
        <f>D10/60</f>
        <v>0.2</v>
      </c>
      <c r="G10" s="14"/>
      <c r="H10" s="14"/>
      <c r="I10" s="14"/>
      <c r="J10" s="209" t="s">
        <v>3</v>
      </c>
      <c r="K10" s="211"/>
      <c r="L10" s="14"/>
      <c r="M10" s="18"/>
      <c r="N10" s="148"/>
    </row>
    <row r="11" spans="1:14" ht="14.25" customHeight="1" thickBot="1">
      <c r="A11" s="120"/>
      <c r="B11" s="94">
        <f>E11*3600/1000</f>
        <v>0.72</v>
      </c>
      <c r="C11" s="96">
        <f>E11*3600</f>
        <v>720</v>
      </c>
      <c r="D11" s="104">
        <f>E11*60</f>
        <v>12</v>
      </c>
      <c r="E11" s="103">
        <v>0.2</v>
      </c>
      <c r="F11" s="236"/>
      <c r="G11" s="237"/>
      <c r="H11" s="237"/>
      <c r="I11" s="237"/>
      <c r="J11" s="237"/>
      <c r="K11" s="237"/>
      <c r="L11" s="237"/>
      <c r="M11" s="238"/>
      <c r="N11" s="148"/>
    </row>
    <row r="12" spans="1:14" ht="13.5" thickBot="1">
      <c r="A12" s="120"/>
      <c r="B12" s="85"/>
      <c r="C12" s="85"/>
      <c r="D12" s="117"/>
      <c r="E12" s="117"/>
      <c r="F12" s="117"/>
      <c r="G12" s="117"/>
      <c r="H12" s="117"/>
      <c r="I12" s="117"/>
      <c r="J12" s="118"/>
      <c r="K12" s="8"/>
      <c r="L12" s="8"/>
      <c r="M12" s="8"/>
      <c r="N12" s="148"/>
    </row>
    <row r="13" spans="1:14" ht="13.5" thickBot="1">
      <c r="A13" s="120"/>
      <c r="B13" s="72"/>
      <c r="C13" s="194" t="s">
        <v>49</v>
      </c>
      <c r="D13" s="195"/>
      <c r="E13" s="196"/>
      <c r="F13" s="212" t="s">
        <v>82</v>
      </c>
      <c r="G13" s="213"/>
      <c r="H13" s="214"/>
      <c r="I13" s="77"/>
      <c r="J13" s="50" t="str">
        <f>C13</f>
        <v>Steel pipe</v>
      </c>
      <c r="K13" s="48" t="str">
        <f>F13</f>
        <v>aquatherm blue pipe MF</v>
      </c>
      <c r="L13" s="50" t="str">
        <f>C13</f>
        <v>Steel pipe</v>
      </c>
      <c r="M13" s="48" t="str">
        <f>F13</f>
        <v>aquatherm blue pipe MF</v>
      </c>
      <c r="N13" s="148"/>
    </row>
    <row r="14" spans="1:14" ht="13.5" thickBot="1">
      <c r="A14" s="120"/>
      <c r="B14" s="97" t="s">
        <v>60</v>
      </c>
      <c r="C14" s="194" t="s">
        <v>50</v>
      </c>
      <c r="D14" s="195"/>
      <c r="E14" s="196"/>
      <c r="F14" s="215" t="s">
        <v>74</v>
      </c>
      <c r="G14" s="213"/>
      <c r="H14" s="214"/>
      <c r="I14" s="78" t="s">
        <v>63</v>
      </c>
      <c r="J14" s="51" t="str">
        <f>C14</f>
        <v>DIN 2448</v>
      </c>
      <c r="K14" s="49" t="str">
        <f>F14</f>
        <v>SDR 17.6</v>
      </c>
      <c r="L14" s="51" t="str">
        <f>C14</f>
        <v>DIN 2448</v>
      </c>
      <c r="M14" s="49" t="str">
        <f>F14</f>
        <v>SDR 17.6</v>
      </c>
      <c r="N14" s="148"/>
    </row>
    <row r="15" spans="1:14" ht="15.75" thickBot="1">
      <c r="A15" s="120"/>
      <c r="B15" s="72" t="s">
        <v>0</v>
      </c>
      <c r="C15" s="105" t="s">
        <v>56</v>
      </c>
      <c r="D15" s="56" t="s">
        <v>61</v>
      </c>
      <c r="E15" s="57" t="s">
        <v>62</v>
      </c>
      <c r="F15" s="106" t="s">
        <v>1</v>
      </c>
      <c r="G15" s="63" t="s">
        <v>61</v>
      </c>
      <c r="H15" s="64" t="s">
        <v>62</v>
      </c>
      <c r="I15" s="79" t="s">
        <v>65</v>
      </c>
      <c r="J15" s="52" t="s">
        <v>68</v>
      </c>
      <c r="K15" s="53" t="s">
        <v>68</v>
      </c>
      <c r="L15" s="54" t="s">
        <v>64</v>
      </c>
      <c r="M15" s="55" t="s">
        <v>64</v>
      </c>
      <c r="N15" s="148"/>
    </row>
    <row r="16" spans="1:14">
      <c r="A16" s="120"/>
      <c r="B16" s="75">
        <v>125</v>
      </c>
      <c r="C16" s="188">
        <v>127</v>
      </c>
      <c r="D16" s="58">
        <v>4</v>
      </c>
      <c r="E16" s="192">
        <f t="shared" ref="E16" si="0">(C16-2*D16)</f>
        <v>119</v>
      </c>
      <c r="F16" s="193">
        <v>125</v>
      </c>
      <c r="G16" s="66">
        <v>7.1</v>
      </c>
      <c r="H16" s="67">
        <f t="shared" ref="H16" si="1">(F16-2*G16)</f>
        <v>110.8</v>
      </c>
      <c r="I16" s="24">
        <v>1</v>
      </c>
      <c r="J16" s="80">
        <f>((((E16/2)^2)*3.1415)/1000)*I16</f>
        <v>11.121695375000002</v>
      </c>
      <c r="K16" s="81">
        <f>((((H16/2)^2)*3.1415)/1000)*I16</f>
        <v>9.6417661399999997</v>
      </c>
      <c r="L16" s="83">
        <f>((((E16/2)^2)*3.1415)/1000)*I16*3600</f>
        <v>40038.103350000005</v>
      </c>
      <c r="M16" s="82">
        <f>((((H16/2)^2)*3.1415)/1000)*I16*3600</f>
        <v>34710.358103999999</v>
      </c>
      <c r="N16" s="148"/>
    </row>
    <row r="17" spans="1:17">
      <c r="A17" s="120"/>
      <c r="B17" s="75">
        <v>150</v>
      </c>
      <c r="C17" s="161">
        <v>168.3</v>
      </c>
      <c r="D17" s="60">
        <v>4.5</v>
      </c>
      <c r="E17" s="59">
        <f t="shared" ref="E17:E26" si="2">(C17-2*D17)</f>
        <v>159.30000000000001</v>
      </c>
      <c r="F17" s="65">
        <v>160</v>
      </c>
      <c r="G17" s="68">
        <v>9.1</v>
      </c>
      <c r="H17" s="67">
        <f t="shared" ref="H17:H26" si="3">(F17-2*G17)</f>
        <v>141.80000000000001</v>
      </c>
      <c r="I17" s="24">
        <v>1</v>
      </c>
      <c r="J17" s="80">
        <f>((((E17/2)^2)*3.1415)/1000)*I17</f>
        <v>19.930060833750005</v>
      </c>
      <c r="K17" s="81">
        <f>((((H17/2)^2)*3.1415)/1000)*I17</f>
        <v>15.791723615000002</v>
      </c>
      <c r="L17" s="83">
        <f>((((E17/2)^2)*3.1415)/1000)*I17*3600</f>
        <v>71748.219001500023</v>
      </c>
      <c r="M17" s="82">
        <f>((((H17/2)^2)*3.1415)/1000)*I17*3600</f>
        <v>56850.205014000006</v>
      </c>
      <c r="N17" s="148"/>
    </row>
    <row r="18" spans="1:17">
      <c r="A18" s="120"/>
      <c r="B18" s="75">
        <v>200</v>
      </c>
      <c r="C18" s="161">
        <v>219.1</v>
      </c>
      <c r="D18" s="60">
        <v>5.9</v>
      </c>
      <c r="E18" s="59">
        <f t="shared" si="2"/>
        <v>207.29999999999998</v>
      </c>
      <c r="F18" s="65">
        <v>200</v>
      </c>
      <c r="G18" s="68">
        <v>11.4</v>
      </c>
      <c r="H18" s="67">
        <f t="shared" si="3"/>
        <v>177.2</v>
      </c>
      <c r="I18" s="24">
        <v>1.5</v>
      </c>
      <c r="J18" s="80">
        <f t="shared" ref="J18:J26" si="4">((((E18/2)^2)*3.1415)/1000)*I18</f>
        <v>50.625221450624991</v>
      </c>
      <c r="K18" s="81">
        <f t="shared" ref="K18:K26" si="5">((((H18/2)^2)*3.1415)/1000)*I18</f>
        <v>36.990974010000002</v>
      </c>
      <c r="L18" s="84">
        <f t="shared" ref="L18:L26" si="6">((((E18/2)^2)*3.1415)/1000)*I18*3600</f>
        <v>182250.79722224997</v>
      </c>
      <c r="M18" s="82">
        <f t="shared" ref="M18:M26" si="7">((((H18/2)^2)*3.1415)/1000)*I18*3600</f>
        <v>133167.506436</v>
      </c>
      <c r="N18" s="148"/>
    </row>
    <row r="19" spans="1:17">
      <c r="A19" s="120"/>
      <c r="B19" s="75">
        <v>250</v>
      </c>
      <c r="C19" s="161">
        <v>273</v>
      </c>
      <c r="D19" s="60">
        <v>6.3</v>
      </c>
      <c r="E19" s="59">
        <f t="shared" si="2"/>
        <v>260.39999999999998</v>
      </c>
      <c r="F19" s="65">
        <v>250</v>
      </c>
      <c r="G19" s="68">
        <v>14.2</v>
      </c>
      <c r="H19" s="67">
        <f t="shared" si="3"/>
        <v>221.6</v>
      </c>
      <c r="I19" s="24">
        <v>3</v>
      </c>
      <c r="J19" s="80">
        <f t="shared" si="4"/>
        <v>159.76450097999998</v>
      </c>
      <c r="K19" s="81">
        <f t="shared" si="5"/>
        <v>115.70119367999999</v>
      </c>
      <c r="L19" s="84">
        <f t="shared" si="6"/>
        <v>575152.20352799993</v>
      </c>
      <c r="M19" s="82">
        <f t="shared" si="7"/>
        <v>416524.29724799999</v>
      </c>
      <c r="N19" s="148"/>
    </row>
    <row r="20" spans="1:17">
      <c r="A20" s="120"/>
      <c r="B20" s="75">
        <v>300</v>
      </c>
      <c r="C20" s="161">
        <v>323.89999999999998</v>
      </c>
      <c r="D20" s="60">
        <v>7.1</v>
      </c>
      <c r="E20" s="59">
        <f t="shared" si="2"/>
        <v>309.7</v>
      </c>
      <c r="F20" s="65">
        <v>315</v>
      </c>
      <c r="G20" s="68">
        <v>17.899999999999999</v>
      </c>
      <c r="H20" s="67">
        <f t="shared" si="3"/>
        <v>279.2</v>
      </c>
      <c r="I20" s="24">
        <v>1</v>
      </c>
      <c r="J20" s="80">
        <f t="shared" si="4"/>
        <v>75.328528433750009</v>
      </c>
      <c r="K20" s="81">
        <f t="shared" si="5"/>
        <v>61.222054640000003</v>
      </c>
      <c r="L20" s="84">
        <f t="shared" si="6"/>
        <v>271182.70236150001</v>
      </c>
      <c r="M20" s="82">
        <f t="shared" si="7"/>
        <v>220399.39670400001</v>
      </c>
      <c r="N20" s="148"/>
    </row>
    <row r="21" spans="1:17">
      <c r="A21" s="120"/>
      <c r="B21" s="75">
        <v>350</v>
      </c>
      <c r="C21" s="161">
        <v>355.6</v>
      </c>
      <c r="D21" s="60">
        <v>8</v>
      </c>
      <c r="E21" s="59">
        <f t="shared" si="2"/>
        <v>339.6</v>
      </c>
      <c r="F21" s="65">
        <v>355</v>
      </c>
      <c r="G21" s="68">
        <v>20.100000000000001</v>
      </c>
      <c r="H21" s="67">
        <f t="shared" si="3"/>
        <v>314.8</v>
      </c>
      <c r="I21" s="24">
        <v>1</v>
      </c>
      <c r="J21" s="80">
        <f t="shared" si="4"/>
        <v>90.575853660000021</v>
      </c>
      <c r="K21" s="81">
        <f t="shared" si="5"/>
        <v>77.829908540000005</v>
      </c>
      <c r="L21" s="84">
        <f t="shared" si="6"/>
        <v>326073.07317600009</v>
      </c>
      <c r="M21" s="82">
        <f t="shared" si="7"/>
        <v>280187.670744</v>
      </c>
      <c r="N21" s="148"/>
    </row>
    <row r="22" spans="1:17">
      <c r="A22" s="120"/>
      <c r="B22" s="75">
        <v>400</v>
      </c>
      <c r="C22" s="161">
        <v>406.4</v>
      </c>
      <c r="D22" s="60">
        <v>8.8000000000000007</v>
      </c>
      <c r="E22" s="59">
        <f t="shared" si="2"/>
        <v>388.79999999999995</v>
      </c>
      <c r="F22" s="65">
        <v>400</v>
      </c>
      <c r="G22" s="68">
        <v>22.7</v>
      </c>
      <c r="H22" s="67">
        <f t="shared" si="3"/>
        <v>354.6</v>
      </c>
      <c r="I22" s="24">
        <v>1</v>
      </c>
      <c r="J22" s="80">
        <f t="shared" si="4"/>
        <v>118.72155743999998</v>
      </c>
      <c r="K22" s="81">
        <f t="shared" si="5"/>
        <v>98.753963535000011</v>
      </c>
      <c r="L22" s="84">
        <f t="shared" si="6"/>
        <v>427397.60678399995</v>
      </c>
      <c r="M22" s="82">
        <f t="shared" si="7"/>
        <v>355514.26872600004</v>
      </c>
      <c r="N22" s="148"/>
    </row>
    <row r="23" spans="1:17">
      <c r="A23" s="120"/>
      <c r="B23" s="75">
        <v>450</v>
      </c>
      <c r="C23" s="161">
        <v>457</v>
      </c>
      <c r="D23" s="60">
        <v>10</v>
      </c>
      <c r="E23" s="59">
        <f t="shared" si="2"/>
        <v>437</v>
      </c>
      <c r="F23" s="65">
        <v>450</v>
      </c>
      <c r="G23" s="163">
        <v>25.5</v>
      </c>
      <c r="H23" s="67">
        <f t="shared" si="3"/>
        <v>399</v>
      </c>
      <c r="I23" s="24">
        <v>1</v>
      </c>
      <c r="J23" s="80">
        <f t="shared" si="4"/>
        <v>149.98227837499999</v>
      </c>
      <c r="K23" s="81">
        <f t="shared" si="5"/>
        <v>125.03248537500001</v>
      </c>
      <c r="L23" s="84">
        <f t="shared" si="6"/>
        <v>539936.20215000003</v>
      </c>
      <c r="M23" s="82">
        <f t="shared" si="7"/>
        <v>450116.94735000003</v>
      </c>
      <c r="N23" s="148"/>
    </row>
    <row r="24" spans="1:17">
      <c r="A24" s="120"/>
      <c r="B24" s="75">
        <v>500</v>
      </c>
      <c r="C24" s="161">
        <v>508</v>
      </c>
      <c r="D24" s="60">
        <v>11</v>
      </c>
      <c r="E24" s="59">
        <f t="shared" si="2"/>
        <v>486</v>
      </c>
      <c r="F24" s="65">
        <v>500</v>
      </c>
      <c r="G24" s="68">
        <v>28.4</v>
      </c>
      <c r="H24" s="67">
        <f t="shared" si="3"/>
        <v>443.2</v>
      </c>
      <c r="I24" s="24">
        <v>1</v>
      </c>
      <c r="J24" s="80">
        <f t="shared" si="4"/>
        <v>185.50243350000002</v>
      </c>
      <c r="K24" s="81">
        <f t="shared" si="5"/>
        <v>154.26825823999999</v>
      </c>
      <c r="L24" s="84">
        <f t="shared" si="6"/>
        <v>667808.76060000004</v>
      </c>
      <c r="M24" s="82">
        <f t="shared" si="7"/>
        <v>555365.72966399998</v>
      </c>
      <c r="N24" s="148"/>
    </row>
    <row r="25" spans="1:17">
      <c r="A25" s="120"/>
      <c r="B25" s="75">
        <v>550</v>
      </c>
      <c r="C25" s="161">
        <v>559</v>
      </c>
      <c r="D25" s="60">
        <v>12.5</v>
      </c>
      <c r="E25" s="59">
        <f t="shared" si="2"/>
        <v>534</v>
      </c>
      <c r="F25" s="65">
        <v>560</v>
      </c>
      <c r="G25" s="68">
        <v>31.7</v>
      </c>
      <c r="H25" s="67">
        <f t="shared" si="3"/>
        <v>496.6</v>
      </c>
      <c r="I25" s="24">
        <v>1</v>
      </c>
      <c r="J25" s="80">
        <f t="shared" si="4"/>
        <v>223.95439350000001</v>
      </c>
      <c r="K25" s="81">
        <f t="shared" si="5"/>
        <v>193.68255393500004</v>
      </c>
      <c r="L25" s="84">
        <f t="shared" si="6"/>
        <v>806235.81660000002</v>
      </c>
      <c r="M25" s="82">
        <f t="shared" si="7"/>
        <v>697257.19416600012</v>
      </c>
      <c r="N25" s="148"/>
    </row>
    <row r="26" spans="1:17" ht="13.5" thickBot="1">
      <c r="A26" s="120"/>
      <c r="B26" s="76">
        <v>600</v>
      </c>
      <c r="C26" s="164">
        <v>610</v>
      </c>
      <c r="D26" s="61">
        <v>12.5</v>
      </c>
      <c r="E26" s="62">
        <f t="shared" si="2"/>
        <v>585</v>
      </c>
      <c r="F26" s="69">
        <v>630</v>
      </c>
      <c r="G26" s="70">
        <v>35.700000000000003</v>
      </c>
      <c r="H26" s="71">
        <f t="shared" si="3"/>
        <v>558.6</v>
      </c>
      <c r="I26" s="24">
        <v>1</v>
      </c>
      <c r="J26" s="165">
        <f t="shared" si="4"/>
        <v>268.77495937500004</v>
      </c>
      <c r="K26" s="166">
        <f t="shared" si="5"/>
        <v>245.06367133500001</v>
      </c>
      <c r="L26" s="167">
        <f t="shared" si="6"/>
        <v>967589.85375000013</v>
      </c>
      <c r="M26" s="168">
        <f t="shared" si="7"/>
        <v>882229.21680599998</v>
      </c>
      <c r="N26" s="148"/>
    </row>
    <row r="27" spans="1:17">
      <c r="A27" s="120"/>
      <c r="B27" s="85"/>
      <c r="C27" s="121"/>
      <c r="D27" s="122"/>
      <c r="E27" s="122"/>
      <c r="F27" s="122"/>
      <c r="G27" s="122"/>
      <c r="H27" s="122"/>
      <c r="I27" s="123"/>
      <c r="J27" s="119"/>
      <c r="K27" s="5"/>
      <c r="L27" s="124"/>
      <c r="M27" s="244"/>
      <c r="N27" s="245"/>
    </row>
    <row r="28" spans="1:17" ht="13.5" thickBot="1">
      <c r="A28" s="120"/>
      <c r="B28" s="85"/>
      <c r="C28" s="121"/>
      <c r="D28" s="122"/>
      <c r="E28" s="122"/>
      <c r="F28" s="122"/>
      <c r="G28" s="122"/>
      <c r="H28" s="122"/>
      <c r="I28" s="123"/>
      <c r="J28" s="119"/>
      <c r="K28" s="5"/>
      <c r="L28" s="124"/>
      <c r="M28" s="244"/>
      <c r="N28" s="245"/>
    </row>
    <row r="29" spans="1:17">
      <c r="A29" s="120"/>
      <c r="B29" s="88" t="s">
        <v>70</v>
      </c>
      <c r="C29" s="95" t="s">
        <v>64</v>
      </c>
      <c r="D29" s="89" t="s">
        <v>66</v>
      </c>
      <c r="E29" s="90" t="s">
        <v>67</v>
      </c>
      <c r="F29" s="246"/>
      <c r="G29" s="247"/>
      <c r="H29" s="247"/>
      <c r="I29" s="247"/>
      <c r="J29" s="247"/>
      <c r="K29" s="247"/>
      <c r="L29" s="248"/>
      <c r="M29" s="244"/>
      <c r="N29" s="245"/>
    </row>
    <row r="30" spans="1:17" ht="14.25" customHeight="1">
      <c r="A30" s="120"/>
      <c r="B30" s="91">
        <v>0.72</v>
      </c>
      <c r="C30" s="98">
        <f>B30*1000</f>
        <v>720</v>
      </c>
      <c r="D30" s="92">
        <f>B30*1000/60</f>
        <v>12</v>
      </c>
      <c r="E30" s="93">
        <f>B30*1000/3600</f>
        <v>0.2</v>
      </c>
      <c r="F30" s="203" t="s">
        <v>81</v>
      </c>
      <c r="G30" s="204"/>
      <c r="H30" s="204"/>
      <c r="I30" s="204"/>
      <c r="J30" s="204"/>
      <c r="K30" s="204"/>
      <c r="L30" s="205"/>
      <c r="M30" s="244"/>
      <c r="N30" s="245"/>
      <c r="O30" s="172"/>
      <c r="P30" s="172"/>
      <c r="Q30" s="172"/>
    </row>
    <row r="31" spans="1:17" ht="14.25" customHeight="1">
      <c r="A31" s="120"/>
      <c r="B31" s="102">
        <f>C31/1000</f>
        <v>0.72</v>
      </c>
      <c r="C31" s="108">
        <v>720</v>
      </c>
      <c r="D31" s="100">
        <f>C31/60</f>
        <v>12</v>
      </c>
      <c r="E31" s="101">
        <f>C31/3600</f>
        <v>0.2</v>
      </c>
      <c r="F31" s="206" t="s">
        <v>77</v>
      </c>
      <c r="G31" s="207"/>
      <c r="H31" s="207"/>
      <c r="I31" s="207"/>
      <c r="J31" s="207"/>
      <c r="K31" s="207"/>
      <c r="L31" s="208"/>
      <c r="M31" s="244"/>
      <c r="N31" s="245"/>
    </row>
    <row r="32" spans="1:17" ht="14.25" customHeight="1">
      <c r="A32" s="120"/>
      <c r="B32" s="102">
        <f>D32*60/1000</f>
        <v>0.72</v>
      </c>
      <c r="C32" s="99">
        <f>D32*60</f>
        <v>720</v>
      </c>
      <c r="D32" s="107">
        <v>12</v>
      </c>
      <c r="E32" s="101">
        <f>D32/60</f>
        <v>0.2</v>
      </c>
      <c r="F32" s="111"/>
      <c r="G32" s="111"/>
      <c r="H32" s="111"/>
      <c r="I32" s="209" t="s">
        <v>3</v>
      </c>
      <c r="J32" s="210"/>
      <c r="K32" s="211"/>
      <c r="L32" s="146"/>
      <c r="M32" s="244"/>
      <c r="N32" s="245"/>
    </row>
    <row r="33" spans="1:14" ht="14.25" customHeight="1" thickBot="1">
      <c r="A33" s="120"/>
      <c r="B33" s="94">
        <f>E33*3600/1000</f>
        <v>0.72</v>
      </c>
      <c r="C33" s="96">
        <f>E33*3600</f>
        <v>720</v>
      </c>
      <c r="D33" s="104">
        <f>E33*60</f>
        <v>12</v>
      </c>
      <c r="E33" s="103">
        <v>0.2</v>
      </c>
      <c r="F33" s="109"/>
      <c r="G33" s="15"/>
      <c r="H33" s="15"/>
      <c r="I33" s="15"/>
      <c r="J33" s="15"/>
      <c r="K33" s="15"/>
      <c r="L33" s="110"/>
      <c r="M33" s="244"/>
      <c r="N33" s="245"/>
    </row>
    <row r="34" spans="1:14" ht="13.5" thickBot="1">
      <c r="A34" s="120"/>
      <c r="B34" s="125"/>
      <c r="C34" s="126"/>
      <c r="D34" s="126"/>
      <c r="E34" s="126"/>
      <c r="F34" s="126"/>
      <c r="G34" s="126"/>
      <c r="H34" s="127"/>
      <c r="I34" s="128"/>
      <c r="J34" s="129"/>
      <c r="K34" s="130"/>
      <c r="L34" s="130"/>
      <c r="M34" s="244"/>
      <c r="N34" s="245"/>
    </row>
    <row r="35" spans="1:14" ht="13.5" thickBot="1">
      <c r="A35" s="120"/>
      <c r="B35" s="72"/>
      <c r="C35" s="194" t="s">
        <v>49</v>
      </c>
      <c r="D35" s="195"/>
      <c r="E35" s="196"/>
      <c r="F35" s="212" t="s">
        <v>79</v>
      </c>
      <c r="G35" s="213"/>
      <c r="H35" s="214"/>
      <c r="I35" s="50" t="str">
        <f t="shared" ref="I35:L36" si="8">J13</f>
        <v>Steel pipe</v>
      </c>
      <c r="J35" s="48" t="str">
        <f t="shared" si="8"/>
        <v>aquatherm blue pipe MF</v>
      </c>
      <c r="K35" s="50" t="str">
        <f t="shared" si="8"/>
        <v>Steel pipe</v>
      </c>
      <c r="L35" s="48" t="str">
        <f t="shared" si="8"/>
        <v>aquatherm blue pipe MF</v>
      </c>
      <c r="M35" s="244"/>
      <c r="N35" s="245"/>
    </row>
    <row r="36" spans="1:14" ht="13.5" thickBot="1">
      <c r="A36" s="120"/>
      <c r="B36" s="73" t="s">
        <v>60</v>
      </c>
      <c r="C36" s="194" t="s">
        <v>50</v>
      </c>
      <c r="D36" s="195"/>
      <c r="E36" s="196"/>
      <c r="F36" s="215" t="s">
        <v>74</v>
      </c>
      <c r="G36" s="213"/>
      <c r="H36" s="214"/>
      <c r="I36" s="50" t="str">
        <f t="shared" si="8"/>
        <v>DIN 2448</v>
      </c>
      <c r="J36" s="48" t="str">
        <f t="shared" si="8"/>
        <v>SDR 17.6</v>
      </c>
      <c r="K36" s="50" t="str">
        <f t="shared" si="8"/>
        <v>DIN 2448</v>
      </c>
      <c r="L36" s="48" t="str">
        <f t="shared" si="8"/>
        <v>SDR 17.6</v>
      </c>
      <c r="M36" s="244"/>
      <c r="N36" s="245"/>
    </row>
    <row r="37" spans="1:14" ht="15.75" thickBot="1">
      <c r="A37" s="120"/>
      <c r="B37" s="72" t="s">
        <v>0</v>
      </c>
      <c r="C37" s="105" t="s">
        <v>56</v>
      </c>
      <c r="D37" s="56" t="s">
        <v>61</v>
      </c>
      <c r="E37" s="57" t="s">
        <v>62</v>
      </c>
      <c r="F37" s="106" t="s">
        <v>1</v>
      </c>
      <c r="G37" s="63" t="s">
        <v>61</v>
      </c>
      <c r="H37" s="64" t="s">
        <v>62</v>
      </c>
      <c r="I37" s="52" t="s">
        <v>67</v>
      </c>
      <c r="J37" s="53" t="s">
        <v>67</v>
      </c>
      <c r="K37" s="54" t="s">
        <v>65</v>
      </c>
      <c r="L37" s="55" t="s">
        <v>65</v>
      </c>
      <c r="M37" s="244"/>
      <c r="N37" s="245"/>
    </row>
    <row r="38" spans="1:14">
      <c r="A38" s="120"/>
      <c r="B38" s="75">
        <v>125</v>
      </c>
      <c r="C38" s="188">
        <v>127</v>
      </c>
      <c r="D38" s="58">
        <v>4</v>
      </c>
      <c r="E38" s="189">
        <f t="shared" ref="E38" si="9">(C38-2*D38)</f>
        <v>119</v>
      </c>
      <c r="F38" s="190">
        <v>125</v>
      </c>
      <c r="G38" s="66">
        <v>7.1</v>
      </c>
      <c r="H38" s="191">
        <f t="shared" ref="H38" si="10">(F38-2*G38)</f>
        <v>110.8</v>
      </c>
      <c r="I38" s="185">
        <v>0</v>
      </c>
      <c r="J38" s="185">
        <v>0</v>
      </c>
      <c r="K38" s="80">
        <f>I38/((((E38/2)^2)*3.1415)/1000)</f>
        <v>0</v>
      </c>
      <c r="L38" s="81">
        <f>J38/((((H38/2)^2)*3.1415)/1000)</f>
        <v>0</v>
      </c>
      <c r="M38" s="244"/>
      <c r="N38" s="245"/>
    </row>
    <row r="39" spans="1:14">
      <c r="A39" s="120"/>
      <c r="B39" s="75">
        <v>150</v>
      </c>
      <c r="C39" s="161">
        <v>168.3</v>
      </c>
      <c r="D39" s="60">
        <v>4.5</v>
      </c>
      <c r="E39" s="59">
        <f t="shared" ref="E39:E48" si="11">(C39-2*D39)</f>
        <v>159.30000000000001</v>
      </c>
      <c r="F39" s="65">
        <v>160</v>
      </c>
      <c r="G39" s="68">
        <v>9.1</v>
      </c>
      <c r="H39" s="67">
        <f t="shared" ref="H39:H48" si="12">(F39-2*G39)</f>
        <v>141.80000000000001</v>
      </c>
      <c r="I39" s="185">
        <v>0</v>
      </c>
      <c r="J39" s="185">
        <v>0</v>
      </c>
      <c r="K39" s="80">
        <f>I39/((((E39/2)^2)*3.1415)/1000)</f>
        <v>0</v>
      </c>
      <c r="L39" s="81">
        <f>J39/((((H39/2)^2)*3.1415)/1000)</f>
        <v>0</v>
      </c>
      <c r="M39" s="244"/>
      <c r="N39" s="245"/>
    </row>
    <row r="40" spans="1:14">
      <c r="A40" s="120"/>
      <c r="B40" s="75">
        <v>200</v>
      </c>
      <c r="C40" s="161">
        <v>219.1</v>
      </c>
      <c r="D40" s="60">
        <v>5.9</v>
      </c>
      <c r="E40" s="59">
        <f t="shared" si="11"/>
        <v>207.29999999999998</v>
      </c>
      <c r="F40" s="65">
        <v>200</v>
      </c>
      <c r="G40" s="68">
        <v>11.4</v>
      </c>
      <c r="H40" s="67">
        <f t="shared" si="12"/>
        <v>177.2</v>
      </c>
      <c r="I40" s="185">
        <v>0</v>
      </c>
      <c r="J40" s="185">
        <v>0</v>
      </c>
      <c r="K40" s="80">
        <f t="shared" ref="K40:K48" si="13">I40/((((E40/2)^2)*3.1415)/1000)</f>
        <v>0</v>
      </c>
      <c r="L40" s="81">
        <f t="shared" ref="L40:L48" si="14">J40/((((H40/2)^2)*3.1415)/1000)</f>
        <v>0</v>
      </c>
      <c r="M40" s="244"/>
      <c r="N40" s="245"/>
    </row>
    <row r="41" spans="1:14">
      <c r="A41" s="120"/>
      <c r="B41" s="75">
        <v>250</v>
      </c>
      <c r="C41" s="161">
        <v>273</v>
      </c>
      <c r="D41" s="60">
        <v>6.3</v>
      </c>
      <c r="E41" s="59">
        <f t="shared" si="11"/>
        <v>260.39999999999998</v>
      </c>
      <c r="F41" s="65">
        <v>250</v>
      </c>
      <c r="G41" s="68">
        <v>14.2</v>
      </c>
      <c r="H41" s="67">
        <f t="shared" si="12"/>
        <v>221.6</v>
      </c>
      <c r="I41" s="185">
        <v>0</v>
      </c>
      <c r="J41" s="185">
        <v>0</v>
      </c>
      <c r="K41" s="80">
        <f t="shared" si="13"/>
        <v>0</v>
      </c>
      <c r="L41" s="81">
        <f t="shared" si="14"/>
        <v>0</v>
      </c>
      <c r="M41" s="244"/>
      <c r="N41" s="245"/>
    </row>
    <row r="42" spans="1:14">
      <c r="A42" s="120"/>
      <c r="B42" s="75">
        <v>300</v>
      </c>
      <c r="C42" s="161">
        <v>323.89999999999998</v>
      </c>
      <c r="D42" s="60">
        <v>7.1</v>
      </c>
      <c r="E42" s="59">
        <f t="shared" si="11"/>
        <v>309.7</v>
      </c>
      <c r="F42" s="65">
        <v>315</v>
      </c>
      <c r="G42" s="68">
        <v>17.899999999999999</v>
      </c>
      <c r="H42" s="67">
        <f t="shared" si="12"/>
        <v>279.2</v>
      </c>
      <c r="I42" s="185">
        <v>0</v>
      </c>
      <c r="J42" s="185">
        <v>0</v>
      </c>
      <c r="K42" s="80">
        <f t="shared" si="13"/>
        <v>0</v>
      </c>
      <c r="L42" s="81">
        <f t="shared" si="14"/>
        <v>0</v>
      </c>
      <c r="M42" s="244"/>
      <c r="N42" s="245"/>
    </row>
    <row r="43" spans="1:14">
      <c r="A43" s="120"/>
      <c r="B43" s="75">
        <v>350</v>
      </c>
      <c r="C43" s="161">
        <v>355.6</v>
      </c>
      <c r="D43" s="60">
        <v>8</v>
      </c>
      <c r="E43" s="59">
        <f t="shared" si="11"/>
        <v>339.6</v>
      </c>
      <c r="F43" s="65">
        <v>355</v>
      </c>
      <c r="G43" s="68">
        <v>20.100000000000001</v>
      </c>
      <c r="H43" s="67">
        <f t="shared" si="12"/>
        <v>314.8</v>
      </c>
      <c r="I43" s="185">
        <v>0</v>
      </c>
      <c r="J43" s="185">
        <v>0</v>
      </c>
      <c r="K43" s="80">
        <f t="shared" si="13"/>
        <v>0</v>
      </c>
      <c r="L43" s="81">
        <f t="shared" si="14"/>
        <v>0</v>
      </c>
      <c r="M43" s="244"/>
      <c r="N43" s="245"/>
    </row>
    <row r="44" spans="1:14">
      <c r="A44" s="120"/>
      <c r="B44" s="75">
        <v>400</v>
      </c>
      <c r="C44" s="161">
        <v>406.4</v>
      </c>
      <c r="D44" s="60">
        <v>8.8000000000000007</v>
      </c>
      <c r="E44" s="59">
        <f t="shared" si="11"/>
        <v>388.79999999999995</v>
      </c>
      <c r="F44" s="65">
        <v>400</v>
      </c>
      <c r="G44" s="68">
        <v>22.7</v>
      </c>
      <c r="H44" s="67">
        <f t="shared" si="12"/>
        <v>354.6</v>
      </c>
      <c r="I44" s="185">
        <v>0</v>
      </c>
      <c r="J44" s="185">
        <v>0</v>
      </c>
      <c r="K44" s="80">
        <f t="shared" si="13"/>
        <v>0</v>
      </c>
      <c r="L44" s="81">
        <f t="shared" si="14"/>
        <v>0</v>
      </c>
      <c r="M44" s="244"/>
      <c r="N44" s="245"/>
    </row>
    <row r="45" spans="1:14">
      <c r="A45" s="120"/>
      <c r="B45" s="75">
        <v>450</v>
      </c>
      <c r="C45" s="161">
        <v>457</v>
      </c>
      <c r="D45" s="60">
        <v>10</v>
      </c>
      <c r="E45" s="59">
        <f t="shared" si="11"/>
        <v>437</v>
      </c>
      <c r="F45" s="65">
        <v>450</v>
      </c>
      <c r="G45" s="163">
        <v>25.5</v>
      </c>
      <c r="H45" s="67">
        <f t="shared" si="12"/>
        <v>399</v>
      </c>
      <c r="I45" s="185">
        <v>0</v>
      </c>
      <c r="J45" s="185">
        <v>0</v>
      </c>
      <c r="K45" s="80">
        <f t="shared" si="13"/>
        <v>0</v>
      </c>
      <c r="L45" s="81">
        <f t="shared" si="14"/>
        <v>0</v>
      </c>
      <c r="M45" s="244"/>
      <c r="N45" s="245"/>
    </row>
    <row r="46" spans="1:14">
      <c r="A46" s="120"/>
      <c r="B46" s="75">
        <v>500</v>
      </c>
      <c r="C46" s="161">
        <v>508</v>
      </c>
      <c r="D46" s="60">
        <v>11</v>
      </c>
      <c r="E46" s="59">
        <f t="shared" si="11"/>
        <v>486</v>
      </c>
      <c r="F46" s="65">
        <v>500</v>
      </c>
      <c r="G46" s="68">
        <v>28.4</v>
      </c>
      <c r="H46" s="67">
        <f t="shared" si="12"/>
        <v>443.2</v>
      </c>
      <c r="I46" s="185">
        <v>0</v>
      </c>
      <c r="J46" s="185">
        <v>0</v>
      </c>
      <c r="K46" s="80">
        <f t="shared" si="13"/>
        <v>0</v>
      </c>
      <c r="L46" s="81">
        <f t="shared" si="14"/>
        <v>0</v>
      </c>
      <c r="M46" s="244"/>
      <c r="N46" s="245"/>
    </row>
    <row r="47" spans="1:14">
      <c r="A47" s="120"/>
      <c r="B47" s="75">
        <v>550</v>
      </c>
      <c r="C47" s="161">
        <v>559</v>
      </c>
      <c r="D47" s="60">
        <v>12.5</v>
      </c>
      <c r="E47" s="59">
        <f t="shared" si="11"/>
        <v>534</v>
      </c>
      <c r="F47" s="65">
        <v>560</v>
      </c>
      <c r="G47" s="68">
        <v>31.7</v>
      </c>
      <c r="H47" s="67">
        <f t="shared" si="12"/>
        <v>496.6</v>
      </c>
      <c r="I47" s="185">
        <v>0</v>
      </c>
      <c r="J47" s="185">
        <v>0</v>
      </c>
      <c r="K47" s="80">
        <f t="shared" si="13"/>
        <v>0</v>
      </c>
      <c r="L47" s="81">
        <f t="shared" si="14"/>
        <v>0</v>
      </c>
      <c r="M47" s="244"/>
      <c r="N47" s="245"/>
    </row>
    <row r="48" spans="1:14" ht="13.5" thickBot="1">
      <c r="A48" s="120"/>
      <c r="B48" s="75">
        <v>600</v>
      </c>
      <c r="C48" s="162">
        <v>610</v>
      </c>
      <c r="D48" s="112">
        <v>12.5</v>
      </c>
      <c r="E48" s="59">
        <f t="shared" si="11"/>
        <v>585</v>
      </c>
      <c r="F48" s="113">
        <v>630</v>
      </c>
      <c r="G48" s="114">
        <v>35.700000000000003</v>
      </c>
      <c r="H48" s="67">
        <f t="shared" si="12"/>
        <v>558.6</v>
      </c>
      <c r="I48" s="185">
        <v>0</v>
      </c>
      <c r="J48" s="185">
        <v>0</v>
      </c>
      <c r="K48" s="80">
        <f t="shared" si="13"/>
        <v>0</v>
      </c>
      <c r="L48" s="81">
        <f t="shared" si="14"/>
        <v>0</v>
      </c>
      <c r="M48" s="244"/>
      <c r="N48" s="245"/>
    </row>
    <row r="49" spans="1:14" ht="11.25" customHeight="1">
      <c r="A49" s="120"/>
      <c r="B49" s="233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5"/>
      <c r="N49" s="147"/>
    </row>
    <row r="50" spans="1:14">
      <c r="A50" s="120"/>
      <c r="B50" s="216" t="s">
        <v>76</v>
      </c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8"/>
      <c r="N50" s="147"/>
    </row>
    <row r="51" spans="1:14">
      <c r="A51" s="120"/>
      <c r="B51" s="219" t="s">
        <v>87</v>
      </c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1"/>
      <c r="N51" s="147"/>
    </row>
    <row r="52" spans="1:14" ht="11.25" customHeight="1">
      <c r="A52" s="120"/>
      <c r="B52" s="181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3"/>
      <c r="N52" s="147"/>
    </row>
    <row r="53" spans="1:14" ht="24.75" customHeight="1">
      <c r="A53" s="154"/>
      <c r="B53" s="13"/>
      <c r="C53" s="131"/>
      <c r="D53" s="131"/>
      <c r="E53" s="131"/>
      <c r="F53" s="131"/>
      <c r="G53" s="131"/>
      <c r="H53" s="131"/>
      <c r="I53" s="197" t="s">
        <v>86</v>
      </c>
      <c r="J53" s="198"/>
      <c r="K53" s="131"/>
      <c r="L53" s="131"/>
      <c r="M53" s="132"/>
      <c r="N53" s="147"/>
    </row>
    <row r="54" spans="1:14" ht="15.75" customHeight="1">
      <c r="A54" s="154"/>
      <c r="B54" s="13"/>
      <c r="C54" s="133"/>
      <c r="D54" s="133"/>
      <c r="E54" s="133"/>
      <c r="F54" s="133"/>
      <c r="G54" s="133"/>
      <c r="H54" s="133"/>
      <c r="I54" s="199" t="s">
        <v>71</v>
      </c>
      <c r="J54" s="200"/>
      <c r="K54" s="133"/>
      <c r="L54" s="133"/>
      <c r="M54" s="134"/>
      <c r="N54" s="147"/>
    </row>
    <row r="55" spans="1:14">
      <c r="A55" s="154"/>
      <c r="B55" s="13"/>
      <c r="C55" s="140"/>
      <c r="D55" s="140"/>
      <c r="E55" s="140"/>
      <c r="F55" s="140"/>
      <c r="G55" s="140"/>
      <c r="H55" s="140"/>
      <c r="I55" s="201" t="s">
        <v>72</v>
      </c>
      <c r="J55" s="202"/>
      <c r="K55" s="140"/>
      <c r="L55" s="140"/>
      <c r="M55" s="141"/>
      <c r="N55" s="147"/>
    </row>
    <row r="56" spans="1:14" ht="16.5" customHeight="1">
      <c r="A56" s="154"/>
      <c r="B56" s="13"/>
      <c r="C56" s="142"/>
      <c r="D56" s="142"/>
      <c r="E56" s="142"/>
      <c r="F56" s="142"/>
      <c r="G56" s="142"/>
      <c r="H56" s="142"/>
      <c r="I56" s="222" t="s">
        <v>73</v>
      </c>
      <c r="J56" s="223"/>
      <c r="K56" s="142"/>
      <c r="L56" s="142"/>
      <c r="M56" s="143"/>
      <c r="N56" s="147"/>
    </row>
    <row r="57" spans="1:14" ht="18" customHeight="1">
      <c r="A57" s="120"/>
      <c r="B57" s="1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5"/>
      <c r="N57" s="147"/>
    </row>
    <row r="58" spans="1:14" ht="18.75" thickBot="1">
      <c r="A58" s="120"/>
      <c r="B58" s="135"/>
      <c r="C58" s="16"/>
      <c r="D58" s="136"/>
      <c r="E58" s="86"/>
      <c r="F58" s="137"/>
      <c r="G58" s="138"/>
      <c r="H58" s="139"/>
      <c r="I58" s="16"/>
      <c r="J58" s="86"/>
      <c r="K58" s="86"/>
      <c r="L58" s="86"/>
      <c r="M58" s="87"/>
      <c r="N58" s="147"/>
    </row>
    <row r="59" spans="1:14" ht="18.75" thickBot="1">
      <c r="A59" s="155"/>
      <c r="B59" s="149"/>
      <c r="C59" s="130"/>
      <c r="D59" s="150"/>
      <c r="E59" s="151"/>
      <c r="F59" s="149"/>
      <c r="G59" s="130"/>
      <c r="H59" s="152"/>
      <c r="I59" s="130"/>
      <c r="J59" s="152"/>
      <c r="K59" s="152"/>
      <c r="L59" s="152"/>
      <c r="M59" s="152"/>
      <c r="N59" s="153"/>
    </row>
    <row r="60" spans="1:14" s="171" customFormat="1">
      <c r="B60" s="173"/>
      <c r="C60" s="173"/>
      <c r="D60" s="174"/>
      <c r="E60" s="174"/>
      <c r="F60" s="174"/>
      <c r="G60" s="174"/>
      <c r="H60" s="174"/>
      <c r="I60" s="174"/>
      <c r="J60" s="175"/>
    </row>
    <row r="61" spans="1:14" s="171" customFormat="1">
      <c r="B61" s="173"/>
      <c r="C61" s="173"/>
      <c r="D61" s="174"/>
      <c r="E61" s="174"/>
      <c r="F61" s="174"/>
      <c r="G61" s="174"/>
      <c r="H61" s="174"/>
      <c r="I61" s="174"/>
      <c r="J61" s="175"/>
    </row>
    <row r="62" spans="1:14" s="171" customFormat="1">
      <c r="B62" s="173"/>
      <c r="C62" s="173"/>
      <c r="D62" s="174"/>
      <c r="E62" s="174"/>
      <c r="F62" s="174"/>
      <c r="G62" s="174"/>
      <c r="H62" s="174"/>
      <c r="I62" s="174"/>
      <c r="J62" s="175"/>
    </row>
    <row r="63" spans="1:14" s="171" customFormat="1">
      <c r="B63" s="173"/>
      <c r="C63" s="173"/>
      <c r="D63" s="174"/>
      <c r="E63" s="174"/>
      <c r="F63" s="174"/>
      <c r="G63" s="174"/>
      <c r="H63" s="174"/>
      <c r="I63" s="174"/>
      <c r="J63" s="175"/>
    </row>
    <row r="64" spans="1:14" s="171" customFormat="1">
      <c r="B64" s="173"/>
      <c r="C64" s="173"/>
      <c r="D64" s="174"/>
      <c r="E64" s="174"/>
      <c r="F64" s="174"/>
      <c r="G64" s="174"/>
      <c r="H64" s="174"/>
      <c r="I64" s="174"/>
      <c r="J64" s="175"/>
    </row>
    <row r="65" spans="2:10" s="171" customFormat="1">
      <c r="B65" s="173"/>
      <c r="C65" s="173"/>
      <c r="D65" s="174"/>
      <c r="E65" s="174"/>
      <c r="F65" s="174"/>
      <c r="G65" s="174"/>
      <c r="H65" s="174"/>
      <c r="I65" s="174"/>
      <c r="J65" s="175"/>
    </row>
    <row r="66" spans="2:10" s="171" customFormat="1">
      <c r="B66" s="173"/>
      <c r="C66" s="173"/>
      <c r="D66" s="174"/>
      <c r="E66" s="174"/>
      <c r="F66" s="174"/>
      <c r="G66" s="174"/>
      <c r="H66" s="174"/>
      <c r="I66" s="174"/>
      <c r="J66" s="175"/>
    </row>
    <row r="67" spans="2:10" s="171" customFormat="1">
      <c r="B67" s="173"/>
      <c r="C67" s="173"/>
      <c r="D67" s="174"/>
      <c r="E67" s="174"/>
      <c r="F67" s="174"/>
      <c r="G67" s="174"/>
      <c r="H67" s="174"/>
      <c r="I67" s="174"/>
      <c r="J67" s="175"/>
    </row>
    <row r="68" spans="2:10" s="171" customFormat="1">
      <c r="B68" s="173"/>
      <c r="C68" s="173"/>
      <c r="D68" s="174"/>
      <c r="E68" s="174"/>
      <c r="F68" s="174"/>
      <c r="G68" s="174"/>
      <c r="H68" s="174"/>
      <c r="I68" s="174"/>
      <c r="J68" s="175"/>
    </row>
    <row r="69" spans="2:10" s="171" customFormat="1">
      <c r="B69" s="173"/>
      <c r="C69" s="173"/>
      <c r="D69" s="174"/>
      <c r="E69" s="174"/>
      <c r="F69" s="174"/>
      <c r="G69" s="174"/>
      <c r="H69" s="174"/>
      <c r="I69" s="174"/>
      <c r="J69" s="175"/>
    </row>
    <row r="70" spans="2:10" s="171" customFormat="1">
      <c r="B70" s="173"/>
      <c r="C70" s="173"/>
      <c r="D70" s="174"/>
      <c r="E70" s="174"/>
      <c r="F70" s="174"/>
      <c r="G70" s="174"/>
      <c r="H70" s="174"/>
      <c r="I70" s="174"/>
      <c r="J70" s="175"/>
    </row>
    <row r="71" spans="2:10" s="171" customFormat="1">
      <c r="B71" s="173"/>
      <c r="C71" s="173"/>
      <c r="D71" s="174"/>
      <c r="E71" s="174"/>
      <c r="F71" s="174"/>
      <c r="G71" s="174"/>
      <c r="H71" s="174"/>
      <c r="I71" s="174"/>
      <c r="J71" s="175"/>
    </row>
    <row r="72" spans="2:10" s="171" customFormat="1">
      <c r="B72" s="173"/>
      <c r="C72" s="173"/>
      <c r="D72" s="174"/>
      <c r="E72" s="174"/>
      <c r="F72" s="174"/>
      <c r="G72" s="174"/>
      <c r="H72" s="174"/>
      <c r="I72" s="174"/>
      <c r="J72" s="175"/>
    </row>
    <row r="73" spans="2:10" s="171" customFormat="1">
      <c r="B73" s="173"/>
      <c r="C73" s="173"/>
      <c r="D73" s="174"/>
      <c r="E73" s="174"/>
      <c r="F73" s="174"/>
      <c r="G73" s="174"/>
      <c r="H73" s="174"/>
      <c r="I73" s="174"/>
      <c r="J73" s="175"/>
    </row>
    <row r="74" spans="2:10" s="171" customFormat="1">
      <c r="B74" s="173"/>
      <c r="C74" s="173"/>
      <c r="D74" s="174"/>
      <c r="E74" s="174"/>
      <c r="F74" s="174"/>
      <c r="G74" s="174"/>
      <c r="H74" s="174"/>
      <c r="I74" s="174"/>
      <c r="J74" s="175"/>
    </row>
    <row r="75" spans="2:10" s="171" customFormat="1">
      <c r="B75" s="173"/>
      <c r="C75" s="173"/>
      <c r="D75" s="174"/>
      <c r="E75" s="174"/>
      <c r="F75" s="174"/>
      <c r="G75" s="174"/>
      <c r="H75" s="174"/>
      <c r="I75" s="174"/>
      <c r="J75" s="175"/>
    </row>
    <row r="76" spans="2:10" s="171" customFormat="1">
      <c r="B76" s="173"/>
      <c r="C76" s="173"/>
      <c r="D76" s="174"/>
      <c r="E76" s="174"/>
      <c r="F76" s="174"/>
      <c r="G76" s="174"/>
      <c r="H76" s="174"/>
      <c r="I76" s="174"/>
      <c r="J76" s="175"/>
    </row>
    <row r="77" spans="2:10" s="171" customFormat="1">
      <c r="B77" s="173"/>
      <c r="C77" s="173"/>
      <c r="D77" s="174"/>
      <c r="E77" s="174"/>
      <c r="F77" s="174"/>
      <c r="G77" s="174"/>
      <c r="H77" s="174"/>
      <c r="I77" s="174"/>
      <c r="J77" s="175"/>
    </row>
    <row r="78" spans="2:10" s="171" customFormat="1">
      <c r="B78" s="173"/>
      <c r="C78" s="173"/>
      <c r="D78" s="174"/>
      <c r="E78" s="174"/>
      <c r="F78" s="174"/>
      <c r="G78" s="174"/>
      <c r="H78" s="174"/>
      <c r="I78" s="174"/>
      <c r="J78" s="175"/>
    </row>
    <row r="79" spans="2:10" s="171" customFormat="1">
      <c r="B79" s="173"/>
      <c r="C79" s="173"/>
      <c r="D79" s="174"/>
      <c r="E79" s="174"/>
      <c r="F79" s="174"/>
      <c r="G79" s="174"/>
      <c r="H79" s="174"/>
      <c r="I79" s="174"/>
      <c r="J79" s="175"/>
    </row>
    <row r="80" spans="2:10" s="171" customFormat="1">
      <c r="B80" s="173"/>
      <c r="C80" s="173"/>
      <c r="D80" s="174"/>
      <c r="E80" s="174"/>
      <c r="F80" s="174"/>
      <c r="G80" s="174"/>
      <c r="H80" s="174"/>
      <c r="I80" s="174"/>
      <c r="J80" s="175"/>
    </row>
    <row r="81" spans="2:10" s="171" customFormat="1">
      <c r="B81" s="173"/>
      <c r="C81" s="173"/>
      <c r="D81" s="174"/>
      <c r="E81" s="174"/>
      <c r="F81" s="174"/>
      <c r="G81" s="174"/>
      <c r="H81" s="174"/>
      <c r="I81" s="174"/>
      <c r="J81" s="175"/>
    </row>
    <row r="82" spans="2:10" s="171" customFormat="1">
      <c r="B82" s="173"/>
      <c r="C82" s="173"/>
      <c r="D82" s="174"/>
      <c r="E82" s="174"/>
      <c r="F82" s="174"/>
      <c r="G82" s="174"/>
      <c r="H82" s="174"/>
      <c r="I82" s="174"/>
      <c r="J82" s="175"/>
    </row>
    <row r="83" spans="2:10" s="171" customFormat="1">
      <c r="B83" s="173"/>
      <c r="C83" s="173"/>
      <c r="D83" s="174"/>
      <c r="E83" s="174"/>
      <c r="F83" s="174"/>
      <c r="G83" s="174"/>
      <c r="H83" s="174"/>
      <c r="I83" s="174"/>
      <c r="J83" s="175"/>
    </row>
    <row r="84" spans="2:10" s="171" customFormat="1">
      <c r="B84" s="173"/>
      <c r="C84" s="173"/>
      <c r="D84" s="174"/>
      <c r="E84" s="174"/>
      <c r="F84" s="174"/>
      <c r="G84" s="174"/>
      <c r="H84" s="174"/>
      <c r="I84" s="174"/>
      <c r="J84" s="175"/>
    </row>
    <row r="85" spans="2:10" s="171" customFormat="1">
      <c r="B85" s="173"/>
      <c r="C85" s="173"/>
      <c r="D85" s="174"/>
      <c r="E85" s="174"/>
      <c r="F85" s="174"/>
      <c r="G85" s="174"/>
      <c r="H85" s="174"/>
      <c r="I85" s="174"/>
      <c r="J85" s="175"/>
    </row>
    <row r="86" spans="2:10" s="171" customFormat="1">
      <c r="B86" s="173"/>
      <c r="C86" s="173"/>
      <c r="D86" s="174"/>
      <c r="E86" s="174"/>
      <c r="F86" s="174"/>
      <c r="G86" s="174"/>
      <c r="H86" s="174"/>
      <c r="I86" s="174"/>
      <c r="J86" s="175"/>
    </row>
    <row r="87" spans="2:10" s="171" customFormat="1">
      <c r="B87" s="173"/>
      <c r="C87" s="173"/>
      <c r="D87" s="174"/>
      <c r="E87" s="174"/>
      <c r="F87" s="174"/>
      <c r="G87" s="174"/>
      <c r="H87" s="174"/>
      <c r="I87" s="174"/>
      <c r="J87" s="175"/>
    </row>
    <row r="88" spans="2:10" s="171" customFormat="1">
      <c r="B88" s="173"/>
      <c r="C88" s="173"/>
      <c r="D88" s="174"/>
      <c r="E88" s="174"/>
      <c r="F88" s="174"/>
      <c r="G88" s="174"/>
      <c r="H88" s="174"/>
      <c r="I88" s="174"/>
      <c r="J88" s="175"/>
    </row>
    <row r="89" spans="2:10" s="171" customFormat="1">
      <c r="B89" s="173"/>
      <c r="C89" s="173"/>
      <c r="D89" s="174"/>
      <c r="E89" s="174"/>
      <c r="F89" s="174"/>
      <c r="G89" s="174"/>
      <c r="H89" s="174"/>
      <c r="I89" s="174"/>
      <c r="J89" s="175"/>
    </row>
    <row r="90" spans="2:10" s="171" customFormat="1">
      <c r="B90" s="173"/>
      <c r="C90" s="173"/>
      <c r="D90" s="174"/>
      <c r="E90" s="174"/>
      <c r="F90" s="174"/>
      <c r="G90" s="174"/>
      <c r="H90" s="174"/>
      <c r="I90" s="174"/>
      <c r="J90" s="175"/>
    </row>
    <row r="91" spans="2:10" s="171" customFormat="1">
      <c r="B91" s="173"/>
      <c r="C91" s="173"/>
      <c r="D91" s="174"/>
      <c r="E91" s="174"/>
      <c r="F91" s="174"/>
      <c r="G91" s="174"/>
      <c r="H91" s="174"/>
      <c r="I91" s="174"/>
      <c r="J91" s="175"/>
    </row>
    <row r="92" spans="2:10" s="171" customFormat="1">
      <c r="B92" s="173"/>
      <c r="C92" s="173"/>
      <c r="D92" s="174"/>
      <c r="E92" s="174"/>
      <c r="F92" s="174"/>
      <c r="G92" s="174"/>
      <c r="H92" s="174"/>
      <c r="I92" s="174"/>
      <c r="J92" s="175"/>
    </row>
    <row r="93" spans="2:10" s="171" customFormat="1">
      <c r="B93" s="173"/>
      <c r="C93" s="173"/>
      <c r="D93" s="174"/>
      <c r="E93" s="174"/>
      <c r="F93" s="174"/>
      <c r="G93" s="174"/>
      <c r="H93" s="174"/>
      <c r="I93" s="174"/>
      <c r="J93" s="175"/>
    </row>
    <row r="94" spans="2:10" s="171" customFormat="1">
      <c r="B94" s="173"/>
      <c r="C94" s="173"/>
      <c r="D94" s="174"/>
      <c r="E94" s="174"/>
      <c r="F94" s="174"/>
      <c r="G94" s="174"/>
      <c r="H94" s="174"/>
      <c r="I94" s="174"/>
      <c r="J94" s="175"/>
    </row>
    <row r="95" spans="2:10" s="171" customFormat="1">
      <c r="B95" s="173"/>
      <c r="C95" s="173"/>
      <c r="D95" s="174"/>
      <c r="E95" s="174"/>
      <c r="F95" s="174"/>
      <c r="G95" s="174"/>
      <c r="H95" s="174"/>
      <c r="I95" s="174"/>
      <c r="J95" s="175"/>
    </row>
    <row r="96" spans="2:10" s="171" customFormat="1">
      <c r="B96" s="173"/>
      <c r="C96" s="173"/>
      <c r="D96" s="174"/>
      <c r="E96" s="174"/>
      <c r="F96" s="174"/>
      <c r="G96" s="174"/>
      <c r="H96" s="174"/>
      <c r="I96" s="174"/>
      <c r="J96" s="175"/>
    </row>
    <row r="97" spans="2:10" s="171" customFormat="1">
      <c r="B97" s="173"/>
      <c r="C97" s="173"/>
      <c r="D97" s="174"/>
      <c r="E97" s="174"/>
      <c r="F97" s="174"/>
      <c r="G97" s="174"/>
      <c r="H97" s="174"/>
      <c r="I97" s="174"/>
      <c r="J97" s="175"/>
    </row>
    <row r="98" spans="2:10" s="171" customFormat="1">
      <c r="B98" s="173"/>
      <c r="C98" s="173"/>
      <c r="D98" s="174"/>
      <c r="E98" s="174"/>
      <c r="F98" s="174"/>
      <c r="G98" s="174"/>
      <c r="H98" s="174"/>
      <c r="I98" s="174"/>
      <c r="J98" s="175"/>
    </row>
    <row r="99" spans="2:10" s="171" customFormat="1">
      <c r="B99" s="173"/>
      <c r="C99" s="173"/>
      <c r="D99" s="174"/>
      <c r="E99" s="174"/>
      <c r="F99" s="174"/>
      <c r="G99" s="174"/>
      <c r="H99" s="174"/>
      <c r="I99" s="174"/>
      <c r="J99" s="175"/>
    </row>
    <row r="100" spans="2:10" s="171" customFormat="1">
      <c r="B100" s="173"/>
      <c r="C100" s="173"/>
      <c r="D100" s="174"/>
      <c r="E100" s="174"/>
      <c r="F100" s="174"/>
      <c r="G100" s="174"/>
      <c r="H100" s="174"/>
      <c r="I100" s="174"/>
      <c r="J100" s="175"/>
    </row>
    <row r="101" spans="2:10" s="171" customFormat="1">
      <c r="B101" s="173"/>
      <c r="C101" s="173"/>
      <c r="D101" s="174"/>
      <c r="E101" s="174"/>
      <c r="F101" s="174"/>
      <c r="G101" s="174"/>
      <c r="H101" s="174"/>
      <c r="I101" s="174"/>
      <c r="J101" s="175"/>
    </row>
    <row r="102" spans="2:10" s="171" customFormat="1">
      <c r="B102" s="173"/>
      <c r="C102" s="173"/>
      <c r="D102" s="174"/>
      <c r="E102" s="174"/>
      <c r="F102" s="174"/>
      <c r="G102" s="174"/>
      <c r="H102" s="174"/>
      <c r="I102" s="174"/>
      <c r="J102" s="175"/>
    </row>
    <row r="103" spans="2:10" s="171" customFormat="1">
      <c r="B103" s="173"/>
      <c r="C103" s="173"/>
      <c r="D103" s="174"/>
      <c r="E103" s="174"/>
      <c r="F103" s="174"/>
      <c r="G103" s="174"/>
      <c r="H103" s="174"/>
      <c r="I103" s="174"/>
      <c r="J103" s="175"/>
    </row>
    <row r="104" spans="2:10" s="171" customFormat="1">
      <c r="B104" s="173"/>
      <c r="C104" s="173"/>
      <c r="D104" s="174"/>
      <c r="E104" s="174"/>
      <c r="F104" s="174"/>
      <c r="G104" s="174"/>
      <c r="H104" s="174"/>
      <c r="I104" s="174"/>
      <c r="J104" s="175"/>
    </row>
    <row r="105" spans="2:10" s="171" customFormat="1">
      <c r="B105" s="173"/>
      <c r="C105" s="173"/>
      <c r="D105" s="174"/>
      <c r="E105" s="174"/>
      <c r="F105" s="174"/>
      <c r="G105" s="174"/>
      <c r="H105" s="174"/>
      <c r="I105" s="174"/>
      <c r="J105" s="175"/>
    </row>
    <row r="106" spans="2:10" s="171" customFormat="1">
      <c r="B106" s="173"/>
      <c r="C106" s="173"/>
      <c r="D106" s="174"/>
      <c r="E106" s="174"/>
      <c r="F106" s="174"/>
      <c r="G106" s="174"/>
      <c r="H106" s="174"/>
      <c r="I106" s="174"/>
      <c r="J106" s="175"/>
    </row>
    <row r="107" spans="2:10" s="171" customFormat="1">
      <c r="B107" s="173"/>
      <c r="C107" s="173"/>
      <c r="D107" s="174"/>
      <c r="E107" s="174"/>
      <c r="F107" s="174"/>
      <c r="G107" s="174"/>
      <c r="H107" s="174"/>
      <c r="I107" s="174"/>
      <c r="J107" s="175"/>
    </row>
    <row r="108" spans="2:10" s="171" customFormat="1">
      <c r="B108" s="173"/>
      <c r="C108" s="173"/>
      <c r="D108" s="174"/>
      <c r="E108" s="174"/>
      <c r="F108" s="174"/>
      <c r="G108" s="174"/>
      <c r="H108" s="174"/>
      <c r="I108" s="174"/>
      <c r="J108" s="175"/>
    </row>
    <row r="109" spans="2:10" s="171" customFormat="1">
      <c r="B109" s="173"/>
      <c r="C109" s="173"/>
      <c r="D109" s="174"/>
      <c r="E109" s="174"/>
      <c r="F109" s="174"/>
      <c r="G109" s="174"/>
      <c r="H109" s="174"/>
      <c r="I109" s="174"/>
      <c r="J109" s="175"/>
    </row>
    <row r="110" spans="2:10" s="171" customFormat="1">
      <c r="B110" s="173"/>
      <c r="C110" s="173"/>
      <c r="D110" s="174"/>
      <c r="E110" s="174"/>
      <c r="F110" s="174"/>
      <c r="G110" s="174"/>
      <c r="H110" s="174"/>
      <c r="I110" s="174"/>
      <c r="J110" s="175"/>
    </row>
    <row r="111" spans="2:10" s="171" customFormat="1">
      <c r="B111" s="173"/>
      <c r="C111" s="173"/>
      <c r="D111" s="174"/>
      <c r="E111" s="174"/>
      <c r="F111" s="174"/>
      <c r="G111" s="174"/>
      <c r="H111" s="174"/>
      <c r="I111" s="174"/>
      <c r="J111" s="175"/>
    </row>
    <row r="112" spans="2:10" s="171" customFormat="1">
      <c r="B112" s="173"/>
      <c r="C112" s="173"/>
      <c r="D112" s="174"/>
      <c r="E112" s="174"/>
      <c r="F112" s="174"/>
      <c r="G112" s="174"/>
      <c r="H112" s="174"/>
      <c r="I112" s="174"/>
      <c r="J112" s="175"/>
    </row>
    <row r="113" spans="2:10" s="171" customFormat="1">
      <c r="B113" s="173"/>
      <c r="C113" s="173"/>
      <c r="D113" s="174"/>
      <c r="E113" s="174"/>
      <c r="F113" s="174"/>
      <c r="G113" s="174"/>
      <c r="H113" s="174"/>
      <c r="I113" s="174"/>
      <c r="J113" s="175"/>
    </row>
    <row r="114" spans="2:10" s="171" customFormat="1">
      <c r="B114" s="173"/>
      <c r="C114" s="173"/>
      <c r="D114" s="174"/>
      <c r="E114" s="174"/>
      <c r="F114" s="174"/>
      <c r="G114" s="174"/>
      <c r="H114" s="174"/>
      <c r="I114" s="174"/>
      <c r="J114" s="175"/>
    </row>
    <row r="115" spans="2:10" s="171" customFormat="1">
      <c r="B115" s="173"/>
      <c r="C115" s="173"/>
      <c r="D115" s="174"/>
      <c r="E115" s="174"/>
      <c r="F115" s="174"/>
      <c r="G115" s="174"/>
      <c r="H115" s="174"/>
      <c r="I115" s="174"/>
      <c r="J115" s="175"/>
    </row>
    <row r="116" spans="2:10" s="171" customFormat="1">
      <c r="B116" s="173"/>
      <c r="C116" s="173"/>
      <c r="D116" s="174"/>
      <c r="E116" s="174"/>
      <c r="F116" s="174"/>
      <c r="G116" s="174"/>
      <c r="H116" s="174"/>
      <c r="I116" s="174"/>
      <c r="J116" s="175"/>
    </row>
    <row r="117" spans="2:10" s="171" customFormat="1">
      <c r="B117" s="173"/>
      <c r="C117" s="173"/>
      <c r="D117" s="174"/>
      <c r="E117" s="174"/>
      <c r="F117" s="174"/>
      <c r="G117" s="174"/>
      <c r="H117" s="174"/>
      <c r="I117" s="174"/>
      <c r="J117" s="175"/>
    </row>
    <row r="118" spans="2:10" s="171" customFormat="1">
      <c r="B118" s="173"/>
      <c r="C118" s="173"/>
      <c r="D118" s="174"/>
      <c r="E118" s="174"/>
      <c r="F118" s="174"/>
      <c r="G118" s="174"/>
      <c r="H118" s="174"/>
      <c r="I118" s="174"/>
      <c r="J118" s="175"/>
    </row>
    <row r="119" spans="2:10" s="171" customFormat="1">
      <c r="B119" s="173"/>
      <c r="C119" s="173"/>
      <c r="D119" s="174"/>
      <c r="E119" s="174"/>
      <c r="F119" s="174"/>
      <c r="G119" s="174"/>
      <c r="H119" s="174"/>
      <c r="I119" s="174"/>
      <c r="J119" s="175"/>
    </row>
    <row r="120" spans="2:10" s="171" customFormat="1">
      <c r="B120" s="173"/>
      <c r="C120" s="173"/>
      <c r="D120" s="174"/>
      <c r="E120" s="174"/>
      <c r="F120" s="174"/>
      <c r="G120" s="174"/>
      <c r="H120" s="174"/>
      <c r="I120" s="174"/>
      <c r="J120" s="175"/>
    </row>
    <row r="121" spans="2:10" s="171" customFormat="1">
      <c r="B121" s="173"/>
      <c r="C121" s="173"/>
      <c r="D121" s="174"/>
      <c r="E121" s="174"/>
      <c r="F121" s="174"/>
      <c r="G121" s="174"/>
      <c r="H121" s="174"/>
      <c r="I121" s="174"/>
      <c r="J121" s="175"/>
    </row>
    <row r="122" spans="2:10" s="171" customFormat="1">
      <c r="B122" s="173"/>
      <c r="C122" s="173"/>
      <c r="D122" s="174"/>
      <c r="E122" s="174"/>
      <c r="F122" s="174"/>
      <c r="G122" s="174"/>
      <c r="H122" s="174"/>
      <c r="I122" s="174"/>
      <c r="J122" s="175"/>
    </row>
    <row r="123" spans="2:10" s="171" customFormat="1">
      <c r="B123" s="173"/>
      <c r="C123" s="173"/>
      <c r="D123" s="174"/>
      <c r="E123" s="174"/>
      <c r="F123" s="174"/>
      <c r="G123" s="174"/>
      <c r="H123" s="174"/>
      <c r="I123" s="174"/>
      <c r="J123" s="175"/>
    </row>
    <row r="124" spans="2:10" s="171" customFormat="1">
      <c r="B124" s="173"/>
      <c r="C124" s="173"/>
      <c r="D124" s="174"/>
      <c r="E124" s="174"/>
      <c r="F124" s="174"/>
      <c r="G124" s="174"/>
      <c r="H124" s="174"/>
      <c r="I124" s="174"/>
      <c r="J124" s="175"/>
    </row>
    <row r="125" spans="2:10" s="171" customFormat="1">
      <c r="B125" s="173"/>
      <c r="C125" s="173"/>
      <c r="D125" s="174"/>
      <c r="E125" s="174"/>
      <c r="F125" s="174"/>
      <c r="G125" s="174"/>
      <c r="H125" s="174"/>
      <c r="I125" s="174"/>
      <c r="J125" s="175"/>
    </row>
    <row r="126" spans="2:10" s="171" customFormat="1">
      <c r="B126" s="173"/>
      <c r="C126" s="173"/>
      <c r="D126" s="174"/>
      <c r="E126" s="174"/>
      <c r="F126" s="174"/>
      <c r="G126" s="174"/>
      <c r="H126" s="174"/>
      <c r="I126" s="174"/>
      <c r="J126" s="175"/>
    </row>
    <row r="127" spans="2:10" s="171" customFormat="1">
      <c r="B127" s="173"/>
      <c r="C127" s="173"/>
      <c r="D127" s="174"/>
      <c r="E127" s="174"/>
      <c r="F127" s="174"/>
      <c r="G127" s="174"/>
      <c r="H127" s="174"/>
      <c r="I127" s="174"/>
      <c r="J127" s="175"/>
    </row>
    <row r="128" spans="2:10" s="171" customFormat="1">
      <c r="B128" s="173"/>
      <c r="C128" s="173"/>
      <c r="D128" s="174"/>
      <c r="E128" s="174"/>
      <c r="F128" s="174"/>
      <c r="G128" s="174"/>
      <c r="H128" s="174"/>
      <c r="I128" s="174"/>
      <c r="J128" s="175"/>
    </row>
    <row r="129" spans="2:10" s="171" customFormat="1">
      <c r="B129" s="173"/>
      <c r="C129" s="173"/>
      <c r="D129" s="174"/>
      <c r="E129" s="174"/>
      <c r="F129" s="174"/>
      <c r="G129" s="174"/>
      <c r="H129" s="174"/>
      <c r="I129" s="174"/>
      <c r="J129" s="175"/>
    </row>
    <row r="130" spans="2:10" s="171" customFormat="1">
      <c r="B130" s="173"/>
      <c r="C130" s="173"/>
      <c r="D130" s="174"/>
      <c r="E130" s="174"/>
      <c r="F130" s="174"/>
      <c r="G130" s="174"/>
      <c r="H130" s="174"/>
      <c r="I130" s="174"/>
      <c r="J130" s="175"/>
    </row>
    <row r="131" spans="2:10" s="171" customFormat="1">
      <c r="B131" s="173"/>
      <c r="C131" s="173"/>
      <c r="D131" s="174"/>
      <c r="E131" s="174"/>
      <c r="F131" s="174"/>
      <c r="G131" s="174"/>
      <c r="H131" s="174"/>
      <c r="I131" s="174"/>
      <c r="J131" s="175"/>
    </row>
    <row r="132" spans="2:10" s="171" customFormat="1">
      <c r="B132" s="173"/>
      <c r="C132" s="173"/>
      <c r="D132" s="174"/>
      <c r="E132" s="174"/>
      <c r="F132" s="174"/>
      <c r="G132" s="174"/>
      <c r="H132" s="174"/>
      <c r="I132" s="174"/>
      <c r="J132" s="175"/>
    </row>
    <row r="133" spans="2:10" s="171" customFormat="1">
      <c r="B133" s="173"/>
      <c r="C133" s="173"/>
      <c r="D133" s="174"/>
      <c r="E133" s="174"/>
      <c r="F133" s="174"/>
      <c r="G133" s="174"/>
      <c r="H133" s="174"/>
      <c r="I133" s="174"/>
      <c r="J133" s="175"/>
    </row>
    <row r="134" spans="2:10" s="171" customFormat="1">
      <c r="B134" s="173"/>
      <c r="C134" s="173"/>
      <c r="D134" s="174"/>
      <c r="E134" s="174"/>
      <c r="F134" s="174"/>
      <c r="G134" s="174"/>
      <c r="H134" s="174"/>
      <c r="I134" s="174"/>
      <c r="J134" s="175"/>
    </row>
    <row r="135" spans="2:10" s="171" customFormat="1">
      <c r="B135" s="173"/>
      <c r="C135" s="173"/>
      <c r="D135" s="174"/>
      <c r="E135" s="174"/>
      <c r="F135" s="174"/>
      <c r="G135" s="174"/>
      <c r="H135" s="174"/>
      <c r="I135" s="174"/>
      <c r="J135" s="175"/>
    </row>
    <row r="136" spans="2:10" s="171" customFormat="1">
      <c r="B136" s="173"/>
      <c r="C136" s="173"/>
      <c r="D136" s="174"/>
      <c r="E136" s="174"/>
      <c r="F136" s="174"/>
      <c r="G136" s="174"/>
      <c r="H136" s="174"/>
      <c r="I136" s="174"/>
      <c r="J136" s="175"/>
    </row>
    <row r="137" spans="2:10" s="171" customFormat="1">
      <c r="B137" s="173"/>
      <c r="C137" s="173"/>
      <c r="D137" s="174"/>
      <c r="E137" s="174"/>
      <c r="F137" s="174"/>
      <c r="G137" s="174"/>
      <c r="H137" s="174"/>
      <c r="I137" s="174"/>
      <c r="J137" s="175"/>
    </row>
    <row r="138" spans="2:10" s="171" customFormat="1">
      <c r="B138" s="173"/>
      <c r="C138" s="173"/>
      <c r="D138" s="174"/>
      <c r="E138" s="174"/>
      <c r="F138" s="174"/>
      <c r="G138" s="174"/>
      <c r="H138" s="174"/>
      <c r="I138" s="174"/>
      <c r="J138" s="175"/>
    </row>
    <row r="139" spans="2:10" s="171" customFormat="1">
      <c r="B139" s="173"/>
      <c r="C139" s="173"/>
      <c r="D139" s="174"/>
      <c r="E139" s="174"/>
      <c r="F139" s="174"/>
      <c r="G139" s="174"/>
      <c r="H139" s="174"/>
      <c r="I139" s="174"/>
      <c r="J139" s="175"/>
    </row>
    <row r="140" spans="2:10" s="171" customFormat="1">
      <c r="B140" s="173"/>
      <c r="C140" s="173"/>
      <c r="D140" s="174"/>
      <c r="E140" s="174"/>
      <c r="F140" s="174"/>
      <c r="G140" s="174"/>
      <c r="H140" s="174"/>
      <c r="I140" s="174"/>
      <c r="J140" s="175"/>
    </row>
    <row r="141" spans="2:10" s="171" customFormat="1">
      <c r="B141" s="173"/>
      <c r="C141" s="173"/>
      <c r="D141" s="174"/>
      <c r="E141" s="174"/>
      <c r="F141" s="174"/>
      <c r="G141" s="174"/>
      <c r="H141" s="174"/>
      <c r="I141" s="174"/>
      <c r="J141" s="175"/>
    </row>
    <row r="142" spans="2:10" s="171" customFormat="1">
      <c r="B142" s="173"/>
      <c r="C142" s="173"/>
      <c r="D142" s="174"/>
      <c r="E142" s="174"/>
      <c r="F142" s="174"/>
      <c r="G142" s="174"/>
      <c r="H142" s="174"/>
      <c r="I142" s="174"/>
      <c r="J142" s="175"/>
    </row>
    <row r="143" spans="2:10" s="171" customFormat="1">
      <c r="B143" s="173"/>
      <c r="C143" s="173"/>
      <c r="D143" s="174"/>
      <c r="E143" s="174"/>
      <c r="F143" s="174"/>
      <c r="G143" s="174"/>
      <c r="H143" s="174"/>
      <c r="I143" s="174"/>
      <c r="J143" s="175"/>
    </row>
    <row r="144" spans="2:10" s="171" customFormat="1">
      <c r="B144" s="173"/>
      <c r="C144" s="173"/>
      <c r="D144" s="174"/>
      <c r="E144" s="174"/>
      <c r="F144" s="174"/>
      <c r="G144" s="174"/>
      <c r="H144" s="174"/>
      <c r="I144" s="174"/>
      <c r="J144" s="175"/>
    </row>
    <row r="145" spans="2:10" s="171" customFormat="1">
      <c r="B145" s="173"/>
      <c r="C145" s="173"/>
      <c r="D145" s="174"/>
      <c r="E145" s="174"/>
      <c r="F145" s="174"/>
      <c r="G145" s="174"/>
      <c r="H145" s="174"/>
      <c r="I145" s="174"/>
      <c r="J145" s="175"/>
    </row>
    <row r="146" spans="2:10" s="171" customFormat="1">
      <c r="B146" s="173"/>
      <c r="C146" s="173"/>
      <c r="D146" s="174"/>
      <c r="E146" s="174"/>
      <c r="F146" s="174"/>
      <c r="G146" s="174"/>
      <c r="H146" s="174"/>
      <c r="I146" s="174"/>
      <c r="J146" s="175"/>
    </row>
    <row r="147" spans="2:10" s="171" customFormat="1">
      <c r="B147" s="173"/>
      <c r="C147" s="173"/>
      <c r="D147" s="174"/>
      <c r="E147" s="174"/>
      <c r="F147" s="174"/>
      <c r="G147" s="174"/>
      <c r="H147" s="174"/>
      <c r="I147" s="174"/>
      <c r="J147" s="175"/>
    </row>
    <row r="148" spans="2:10" s="171" customFormat="1">
      <c r="B148" s="173"/>
      <c r="C148" s="173"/>
      <c r="D148" s="174"/>
      <c r="E148" s="174"/>
      <c r="F148" s="174"/>
      <c r="G148" s="174"/>
      <c r="H148" s="174"/>
      <c r="I148" s="174"/>
      <c r="J148" s="175"/>
    </row>
    <row r="149" spans="2:10" s="171" customFormat="1">
      <c r="B149" s="173"/>
      <c r="C149" s="173"/>
      <c r="D149" s="174"/>
      <c r="E149" s="174"/>
      <c r="F149" s="174"/>
      <c r="G149" s="174"/>
      <c r="H149" s="174"/>
      <c r="I149" s="174"/>
      <c r="J149" s="175"/>
    </row>
    <row r="150" spans="2:10" s="171" customFormat="1">
      <c r="B150" s="173"/>
      <c r="C150" s="173"/>
      <c r="D150" s="174"/>
      <c r="E150" s="174"/>
      <c r="F150" s="174"/>
      <c r="G150" s="174"/>
      <c r="H150" s="174"/>
      <c r="I150" s="174"/>
      <c r="J150" s="175"/>
    </row>
    <row r="151" spans="2:10" s="171" customFormat="1">
      <c r="B151" s="173"/>
      <c r="C151" s="173"/>
      <c r="D151" s="174"/>
      <c r="E151" s="174"/>
      <c r="F151" s="174"/>
      <c r="G151" s="174"/>
      <c r="H151" s="174"/>
      <c r="I151" s="174"/>
      <c r="J151" s="175"/>
    </row>
    <row r="152" spans="2:10" s="171" customFormat="1">
      <c r="B152" s="173"/>
      <c r="C152" s="173"/>
      <c r="D152" s="174"/>
      <c r="E152" s="174"/>
      <c r="F152" s="174"/>
      <c r="G152" s="174"/>
      <c r="H152" s="174"/>
      <c r="I152" s="174"/>
      <c r="J152" s="175"/>
    </row>
    <row r="153" spans="2:10" s="171" customFormat="1">
      <c r="B153" s="173"/>
      <c r="C153" s="173"/>
      <c r="D153" s="174"/>
      <c r="E153" s="174"/>
      <c r="F153" s="174"/>
      <c r="G153" s="174"/>
      <c r="H153" s="174"/>
      <c r="I153" s="174"/>
      <c r="J153" s="175"/>
    </row>
    <row r="154" spans="2:10" s="171" customFormat="1">
      <c r="B154" s="173"/>
      <c r="C154" s="173"/>
      <c r="D154" s="174"/>
      <c r="E154" s="174"/>
      <c r="F154" s="174"/>
      <c r="G154" s="174"/>
      <c r="H154" s="174"/>
      <c r="I154" s="174"/>
      <c r="J154" s="175"/>
    </row>
    <row r="155" spans="2:10" s="171" customFormat="1">
      <c r="B155" s="173"/>
      <c r="C155" s="173"/>
      <c r="D155" s="174"/>
      <c r="E155" s="174"/>
      <c r="F155" s="174"/>
      <c r="G155" s="174"/>
      <c r="H155" s="174"/>
      <c r="I155" s="174"/>
      <c r="J155" s="175"/>
    </row>
    <row r="156" spans="2:10" s="171" customFormat="1">
      <c r="B156" s="173"/>
      <c r="C156" s="173"/>
      <c r="D156" s="174"/>
      <c r="E156" s="174"/>
      <c r="F156" s="174"/>
      <c r="G156" s="174"/>
      <c r="H156" s="174"/>
      <c r="I156" s="174"/>
      <c r="J156" s="175"/>
    </row>
    <row r="157" spans="2:10" s="171" customFormat="1">
      <c r="B157" s="173"/>
      <c r="C157" s="173"/>
      <c r="D157" s="174"/>
      <c r="E157" s="174"/>
      <c r="F157" s="174"/>
      <c r="G157" s="174"/>
      <c r="H157" s="174"/>
      <c r="I157" s="174"/>
      <c r="J157" s="175"/>
    </row>
    <row r="158" spans="2:10" s="171" customFormat="1">
      <c r="B158" s="173"/>
      <c r="C158" s="173"/>
      <c r="D158" s="174"/>
      <c r="E158" s="174"/>
      <c r="F158" s="174"/>
      <c r="G158" s="174"/>
      <c r="H158" s="174"/>
      <c r="I158" s="174"/>
      <c r="J158" s="175"/>
    </row>
    <row r="159" spans="2:10" s="171" customFormat="1">
      <c r="B159" s="173"/>
      <c r="C159" s="173"/>
      <c r="D159" s="174"/>
      <c r="E159" s="174"/>
      <c r="F159" s="174"/>
      <c r="G159" s="174"/>
      <c r="H159" s="174"/>
      <c r="I159" s="174"/>
      <c r="J159" s="175"/>
    </row>
    <row r="160" spans="2:10" s="171" customFormat="1">
      <c r="B160" s="173"/>
      <c r="C160" s="173"/>
      <c r="D160" s="174"/>
      <c r="E160" s="174"/>
      <c r="F160" s="174"/>
      <c r="G160" s="174"/>
      <c r="H160" s="174"/>
      <c r="I160" s="174"/>
      <c r="J160" s="175"/>
    </row>
    <row r="161" spans="2:10" s="171" customFormat="1">
      <c r="B161" s="173"/>
      <c r="C161" s="173"/>
      <c r="D161" s="174"/>
      <c r="E161" s="174"/>
      <c r="F161" s="174"/>
      <c r="G161" s="174"/>
      <c r="H161" s="174"/>
      <c r="I161" s="174"/>
      <c r="J161" s="175"/>
    </row>
    <row r="162" spans="2:10" s="171" customFormat="1">
      <c r="B162" s="173"/>
      <c r="C162" s="173"/>
      <c r="D162" s="174"/>
      <c r="E162" s="174"/>
      <c r="F162" s="174"/>
      <c r="G162" s="174"/>
      <c r="H162" s="174"/>
      <c r="I162" s="174"/>
      <c r="J162" s="175"/>
    </row>
    <row r="163" spans="2:10" s="171" customFormat="1">
      <c r="B163" s="173"/>
      <c r="C163" s="173"/>
      <c r="D163" s="174"/>
      <c r="E163" s="174"/>
      <c r="F163" s="174"/>
      <c r="G163" s="174"/>
      <c r="H163" s="174"/>
      <c r="I163" s="174"/>
      <c r="J163" s="175"/>
    </row>
    <row r="164" spans="2:10" s="171" customFormat="1">
      <c r="B164" s="173"/>
      <c r="C164" s="173"/>
      <c r="D164" s="174"/>
      <c r="E164" s="174"/>
      <c r="F164" s="174"/>
      <c r="G164" s="174"/>
      <c r="H164" s="174"/>
      <c r="I164" s="174"/>
      <c r="J164" s="175"/>
    </row>
    <row r="165" spans="2:10" s="171" customFormat="1">
      <c r="B165" s="173"/>
      <c r="C165" s="173"/>
      <c r="D165" s="174"/>
      <c r="E165" s="174"/>
      <c r="F165" s="174"/>
      <c r="G165" s="174"/>
      <c r="H165" s="174"/>
      <c r="I165" s="174"/>
      <c r="J165" s="175"/>
    </row>
    <row r="166" spans="2:10" s="171" customFormat="1">
      <c r="B166" s="173"/>
      <c r="C166" s="173"/>
      <c r="D166" s="174"/>
      <c r="E166" s="174"/>
      <c r="F166" s="174"/>
      <c r="G166" s="174"/>
      <c r="H166" s="174"/>
      <c r="I166" s="174"/>
      <c r="J166" s="175"/>
    </row>
    <row r="167" spans="2:10" s="171" customFormat="1">
      <c r="B167" s="173"/>
      <c r="C167" s="173"/>
      <c r="D167" s="174"/>
      <c r="E167" s="174"/>
      <c r="F167" s="174"/>
      <c r="G167" s="174"/>
      <c r="H167" s="174"/>
      <c r="I167" s="174"/>
      <c r="J167" s="175"/>
    </row>
    <row r="168" spans="2:10" s="171" customFormat="1">
      <c r="B168" s="173"/>
      <c r="C168" s="173"/>
      <c r="D168" s="174"/>
      <c r="E168" s="174"/>
      <c r="F168" s="174"/>
      <c r="G168" s="174"/>
      <c r="H168" s="174"/>
      <c r="I168" s="174"/>
      <c r="J168" s="175"/>
    </row>
    <row r="169" spans="2:10" s="171" customFormat="1">
      <c r="B169" s="173"/>
      <c r="C169" s="173"/>
      <c r="D169" s="174"/>
      <c r="E169" s="174"/>
      <c r="F169" s="174"/>
      <c r="G169" s="174"/>
      <c r="H169" s="174"/>
      <c r="I169" s="174"/>
      <c r="J169" s="175"/>
    </row>
    <row r="170" spans="2:10" s="171" customFormat="1">
      <c r="B170" s="173"/>
      <c r="C170" s="173"/>
      <c r="D170" s="174"/>
      <c r="E170" s="174"/>
      <c r="F170" s="174"/>
      <c r="G170" s="174"/>
      <c r="H170" s="174"/>
      <c r="I170" s="174"/>
      <c r="J170" s="175"/>
    </row>
    <row r="171" spans="2:10" s="171" customFormat="1">
      <c r="B171" s="173"/>
      <c r="C171" s="173"/>
      <c r="D171" s="174"/>
      <c r="E171" s="174"/>
      <c r="F171" s="174"/>
      <c r="G171" s="174"/>
      <c r="H171" s="174"/>
      <c r="I171" s="174"/>
      <c r="J171" s="175"/>
    </row>
    <row r="172" spans="2:10" s="171" customFormat="1">
      <c r="B172" s="173"/>
      <c r="C172" s="173"/>
      <c r="D172" s="174"/>
      <c r="E172" s="174"/>
      <c r="F172" s="174"/>
      <c r="G172" s="174"/>
      <c r="H172" s="174"/>
      <c r="I172" s="174"/>
      <c r="J172" s="175"/>
    </row>
    <row r="173" spans="2:10" s="171" customFormat="1">
      <c r="B173" s="173"/>
      <c r="C173" s="173"/>
      <c r="D173" s="174"/>
      <c r="E173" s="174"/>
      <c r="F173" s="174"/>
      <c r="G173" s="174"/>
      <c r="H173" s="174"/>
      <c r="I173" s="174"/>
      <c r="J173" s="175"/>
    </row>
    <row r="174" spans="2:10" s="171" customFormat="1">
      <c r="B174" s="173"/>
      <c r="C174" s="173"/>
      <c r="D174" s="174"/>
      <c r="E174" s="174"/>
      <c r="F174" s="174"/>
      <c r="G174" s="174"/>
      <c r="H174" s="174"/>
      <c r="I174" s="174"/>
      <c r="J174" s="175"/>
    </row>
    <row r="175" spans="2:10" s="171" customFormat="1">
      <c r="B175" s="173"/>
      <c r="C175" s="173"/>
      <c r="D175" s="174"/>
      <c r="E175" s="174"/>
      <c r="F175" s="174"/>
      <c r="G175" s="174"/>
      <c r="H175" s="174"/>
      <c r="I175" s="174"/>
      <c r="J175" s="175"/>
    </row>
    <row r="176" spans="2:10" s="171" customFormat="1">
      <c r="B176" s="173"/>
      <c r="C176" s="173"/>
      <c r="D176" s="174"/>
      <c r="E176" s="174"/>
      <c r="F176" s="174"/>
      <c r="G176" s="174"/>
      <c r="H176" s="174"/>
      <c r="I176" s="174"/>
      <c r="J176" s="175"/>
    </row>
    <row r="177" spans="2:10" s="171" customFormat="1">
      <c r="B177" s="173"/>
      <c r="C177" s="173"/>
      <c r="D177" s="174"/>
      <c r="E177" s="174"/>
      <c r="F177" s="174"/>
      <c r="G177" s="174"/>
      <c r="H177" s="174"/>
      <c r="I177" s="174"/>
      <c r="J177" s="175"/>
    </row>
    <row r="178" spans="2:10" s="171" customFormat="1">
      <c r="B178" s="173"/>
      <c r="C178" s="173"/>
      <c r="D178" s="174"/>
      <c r="E178" s="174"/>
      <c r="F178" s="174"/>
      <c r="G178" s="174"/>
      <c r="H178" s="174"/>
      <c r="I178" s="174"/>
      <c r="J178" s="175"/>
    </row>
    <row r="179" spans="2:10" s="171" customFormat="1">
      <c r="B179" s="173"/>
      <c r="C179" s="173"/>
      <c r="D179" s="174"/>
      <c r="E179" s="174"/>
      <c r="F179" s="174"/>
      <c r="G179" s="174"/>
      <c r="H179" s="174"/>
      <c r="I179" s="174"/>
      <c r="J179" s="175"/>
    </row>
    <row r="180" spans="2:10" s="171" customFormat="1">
      <c r="B180" s="173"/>
      <c r="C180" s="173"/>
      <c r="D180" s="174"/>
      <c r="E180" s="174"/>
      <c r="F180" s="174"/>
      <c r="G180" s="174"/>
      <c r="H180" s="174"/>
      <c r="I180" s="174"/>
      <c r="J180" s="175"/>
    </row>
    <row r="181" spans="2:10" s="171" customFormat="1">
      <c r="B181" s="173"/>
      <c r="C181" s="173"/>
      <c r="D181" s="174"/>
      <c r="E181" s="174"/>
      <c r="F181" s="174"/>
      <c r="G181" s="174"/>
      <c r="H181" s="174"/>
      <c r="I181" s="174"/>
      <c r="J181" s="175"/>
    </row>
    <row r="182" spans="2:10" s="171" customFormat="1">
      <c r="B182" s="173"/>
      <c r="C182" s="173"/>
      <c r="D182" s="174"/>
      <c r="E182" s="174"/>
      <c r="F182" s="174"/>
      <c r="G182" s="174"/>
      <c r="H182" s="174"/>
      <c r="I182" s="174"/>
      <c r="J182" s="175"/>
    </row>
    <row r="183" spans="2:10" s="171" customFormat="1">
      <c r="B183" s="173"/>
      <c r="C183" s="173"/>
      <c r="D183" s="174"/>
      <c r="E183" s="174"/>
      <c r="F183" s="174"/>
      <c r="G183" s="174"/>
      <c r="H183" s="174"/>
      <c r="I183" s="174"/>
      <c r="J183" s="175"/>
    </row>
    <row r="184" spans="2:10" s="171" customFormat="1">
      <c r="B184" s="173"/>
      <c r="C184" s="173"/>
      <c r="D184" s="174"/>
      <c r="E184" s="174"/>
      <c r="F184" s="174"/>
      <c r="G184" s="174"/>
      <c r="H184" s="174"/>
      <c r="I184" s="174"/>
      <c r="J184" s="175"/>
    </row>
    <row r="185" spans="2:10" s="171" customFormat="1">
      <c r="B185" s="173"/>
      <c r="C185" s="173"/>
      <c r="D185" s="174"/>
      <c r="E185" s="174"/>
      <c r="F185" s="174"/>
      <c r="G185" s="174"/>
      <c r="H185" s="174"/>
      <c r="I185" s="174"/>
      <c r="J185" s="175"/>
    </row>
    <row r="186" spans="2:10" s="171" customFormat="1">
      <c r="B186" s="173"/>
      <c r="C186" s="173"/>
      <c r="D186" s="174"/>
      <c r="E186" s="174"/>
      <c r="F186" s="174"/>
      <c r="G186" s="174"/>
      <c r="H186" s="174"/>
      <c r="I186" s="174"/>
      <c r="J186" s="175"/>
    </row>
    <row r="187" spans="2:10" s="171" customFormat="1">
      <c r="B187" s="173"/>
      <c r="C187" s="173"/>
      <c r="D187" s="174"/>
      <c r="E187" s="174"/>
      <c r="F187" s="174"/>
      <c r="G187" s="174"/>
      <c r="H187" s="174"/>
      <c r="I187" s="174"/>
      <c r="J187" s="175"/>
    </row>
    <row r="188" spans="2:10" s="171" customFormat="1">
      <c r="B188" s="173"/>
      <c r="C188" s="173"/>
      <c r="D188" s="174"/>
      <c r="E188" s="174"/>
      <c r="F188" s="174"/>
      <c r="G188" s="174"/>
      <c r="H188" s="174"/>
      <c r="I188" s="174"/>
      <c r="J188" s="175"/>
    </row>
    <row r="189" spans="2:10" s="171" customFormat="1">
      <c r="B189" s="173"/>
      <c r="C189" s="173"/>
      <c r="D189" s="174"/>
      <c r="E189" s="174"/>
      <c r="F189" s="174"/>
      <c r="G189" s="174"/>
      <c r="H189" s="174"/>
      <c r="I189" s="174"/>
      <c r="J189" s="175"/>
    </row>
    <row r="190" spans="2:10" s="171" customFormat="1">
      <c r="B190" s="173"/>
      <c r="C190" s="173"/>
      <c r="D190" s="174"/>
      <c r="E190" s="174"/>
      <c r="F190" s="174"/>
      <c r="G190" s="174"/>
      <c r="H190" s="174"/>
      <c r="I190" s="174"/>
      <c r="J190" s="175"/>
    </row>
    <row r="191" spans="2:10" s="171" customFormat="1">
      <c r="B191" s="173"/>
      <c r="C191" s="173"/>
      <c r="D191" s="174"/>
      <c r="E191" s="174"/>
      <c r="F191" s="174"/>
      <c r="G191" s="174"/>
      <c r="H191" s="174"/>
      <c r="I191" s="174"/>
      <c r="J191" s="175"/>
    </row>
    <row r="192" spans="2:10" s="171" customFormat="1">
      <c r="B192" s="173"/>
      <c r="C192" s="173"/>
      <c r="D192" s="174"/>
      <c r="E192" s="174"/>
      <c r="F192" s="174"/>
      <c r="G192" s="174"/>
      <c r="H192" s="174"/>
      <c r="I192" s="174"/>
      <c r="J192" s="175"/>
    </row>
    <row r="193" spans="2:10" s="171" customFormat="1">
      <c r="B193" s="173"/>
      <c r="C193" s="173"/>
      <c r="D193" s="174"/>
      <c r="E193" s="174"/>
      <c r="F193" s="174"/>
      <c r="G193" s="174"/>
      <c r="H193" s="174"/>
      <c r="I193" s="174"/>
      <c r="J193" s="175"/>
    </row>
    <row r="194" spans="2:10" s="171" customFormat="1">
      <c r="B194" s="173"/>
      <c r="C194" s="173"/>
      <c r="D194" s="174"/>
      <c r="E194" s="174"/>
      <c r="F194" s="174"/>
      <c r="G194" s="174"/>
      <c r="H194" s="174"/>
      <c r="I194" s="174"/>
      <c r="J194" s="175"/>
    </row>
    <row r="195" spans="2:10" s="171" customFormat="1">
      <c r="B195" s="173"/>
      <c r="C195" s="173"/>
      <c r="D195" s="174"/>
      <c r="E195" s="174"/>
      <c r="F195" s="174"/>
      <c r="G195" s="174"/>
      <c r="H195" s="174"/>
      <c r="I195" s="174"/>
      <c r="J195" s="175"/>
    </row>
    <row r="196" spans="2:10" s="171" customFormat="1">
      <c r="B196" s="173"/>
      <c r="C196" s="173"/>
      <c r="D196" s="174"/>
      <c r="E196" s="174"/>
      <c r="F196" s="174"/>
      <c r="G196" s="174"/>
      <c r="H196" s="174"/>
      <c r="I196" s="174"/>
      <c r="J196" s="175"/>
    </row>
    <row r="197" spans="2:10" s="171" customFormat="1">
      <c r="B197" s="173"/>
      <c r="C197" s="173"/>
      <c r="D197" s="174"/>
      <c r="E197" s="174"/>
      <c r="F197" s="174"/>
      <c r="G197" s="174"/>
      <c r="H197" s="174"/>
      <c r="I197" s="174"/>
      <c r="J197" s="175"/>
    </row>
    <row r="198" spans="2:10" s="171" customFormat="1">
      <c r="B198" s="173"/>
      <c r="C198" s="173"/>
      <c r="D198" s="174"/>
      <c r="E198" s="174"/>
      <c r="F198" s="174"/>
      <c r="G198" s="174"/>
      <c r="H198" s="174"/>
      <c r="I198" s="174"/>
      <c r="J198" s="175"/>
    </row>
    <row r="199" spans="2:10" s="171" customFormat="1">
      <c r="B199" s="173"/>
      <c r="C199" s="173"/>
      <c r="D199" s="174"/>
      <c r="E199" s="174"/>
      <c r="F199" s="174"/>
      <c r="G199" s="174"/>
      <c r="H199" s="174"/>
      <c r="I199" s="174"/>
      <c r="J199" s="175"/>
    </row>
    <row r="200" spans="2:10" s="171" customFormat="1">
      <c r="B200" s="173"/>
      <c r="C200" s="173"/>
      <c r="D200" s="174"/>
      <c r="E200" s="174"/>
      <c r="F200" s="174"/>
      <c r="G200" s="174"/>
      <c r="H200" s="174"/>
      <c r="I200" s="174"/>
      <c r="J200" s="175"/>
    </row>
    <row r="201" spans="2:10" s="171" customFormat="1">
      <c r="B201" s="173"/>
      <c r="C201" s="173"/>
      <c r="D201" s="174"/>
      <c r="E201" s="174"/>
      <c r="F201" s="174"/>
      <c r="G201" s="174"/>
      <c r="H201" s="174"/>
      <c r="I201" s="174"/>
      <c r="J201" s="175"/>
    </row>
    <row r="202" spans="2:10" s="171" customFormat="1">
      <c r="B202" s="173"/>
      <c r="C202" s="173"/>
      <c r="D202" s="174"/>
      <c r="E202" s="174"/>
      <c r="F202" s="174"/>
      <c r="G202" s="174"/>
      <c r="H202" s="174"/>
      <c r="I202" s="174"/>
      <c r="J202" s="175"/>
    </row>
    <row r="203" spans="2:10" s="171" customFormat="1">
      <c r="B203" s="173"/>
      <c r="C203" s="173"/>
      <c r="D203" s="174"/>
      <c r="E203" s="174"/>
      <c r="F203" s="174"/>
      <c r="G203" s="174"/>
      <c r="H203" s="174"/>
      <c r="I203" s="174"/>
      <c r="J203" s="175"/>
    </row>
    <row r="204" spans="2:10" s="171" customFormat="1">
      <c r="B204" s="173"/>
      <c r="C204" s="173"/>
      <c r="D204" s="174"/>
      <c r="E204" s="174"/>
      <c r="F204" s="174"/>
      <c r="G204" s="174"/>
      <c r="H204" s="174"/>
      <c r="I204" s="174"/>
      <c r="J204" s="175"/>
    </row>
    <row r="205" spans="2:10" s="171" customFormat="1">
      <c r="B205" s="173"/>
      <c r="C205" s="173"/>
      <c r="D205" s="174"/>
      <c r="E205" s="174"/>
      <c r="F205" s="174"/>
      <c r="G205" s="174"/>
      <c r="H205" s="174"/>
      <c r="I205" s="174"/>
      <c r="J205" s="175"/>
    </row>
    <row r="206" spans="2:10" s="171" customFormat="1">
      <c r="B206" s="173"/>
      <c r="C206" s="173"/>
      <c r="D206" s="174"/>
      <c r="E206" s="174"/>
      <c r="F206" s="174"/>
      <c r="G206" s="174"/>
      <c r="H206" s="174"/>
      <c r="I206" s="174"/>
      <c r="J206" s="175"/>
    </row>
    <row r="207" spans="2:10" s="171" customFormat="1">
      <c r="B207" s="173"/>
      <c r="C207" s="173"/>
      <c r="D207" s="174"/>
      <c r="E207" s="174"/>
      <c r="F207" s="174"/>
      <c r="G207" s="174"/>
      <c r="H207" s="174"/>
      <c r="I207" s="174"/>
      <c r="J207" s="175"/>
    </row>
    <row r="208" spans="2:10" s="171" customFormat="1">
      <c r="B208" s="173"/>
      <c r="C208" s="173"/>
      <c r="D208" s="174"/>
      <c r="E208" s="174"/>
      <c r="F208" s="174"/>
      <c r="G208" s="174"/>
      <c r="H208" s="174"/>
      <c r="I208" s="174"/>
      <c r="J208" s="175"/>
    </row>
    <row r="209" spans="2:10" s="171" customFormat="1">
      <c r="B209" s="173"/>
      <c r="C209" s="173"/>
      <c r="D209" s="174"/>
      <c r="E209" s="174"/>
      <c r="F209" s="174"/>
      <c r="G209" s="174"/>
      <c r="H209" s="174"/>
      <c r="I209" s="174"/>
      <c r="J209" s="175"/>
    </row>
    <row r="210" spans="2:10" s="171" customFormat="1">
      <c r="B210" s="173"/>
      <c r="C210" s="173"/>
      <c r="D210" s="174"/>
      <c r="E210" s="174"/>
      <c r="F210" s="174"/>
      <c r="G210" s="174"/>
      <c r="H210" s="174"/>
      <c r="I210" s="174"/>
      <c r="J210" s="175"/>
    </row>
    <row r="211" spans="2:10" s="171" customFormat="1">
      <c r="B211" s="173"/>
      <c r="C211" s="173"/>
      <c r="D211" s="174"/>
      <c r="E211" s="174"/>
      <c r="F211" s="174"/>
      <c r="G211" s="174"/>
      <c r="H211" s="174"/>
      <c r="I211" s="174"/>
      <c r="J211" s="175"/>
    </row>
    <row r="212" spans="2:10" s="171" customFormat="1">
      <c r="B212" s="173"/>
      <c r="C212" s="173"/>
      <c r="D212" s="174"/>
      <c r="E212" s="174"/>
      <c r="F212" s="174"/>
      <c r="G212" s="174"/>
      <c r="H212" s="174"/>
      <c r="I212" s="174"/>
      <c r="J212" s="175"/>
    </row>
    <row r="213" spans="2:10" s="171" customFormat="1">
      <c r="B213" s="173"/>
      <c r="C213" s="173"/>
      <c r="D213" s="174"/>
      <c r="E213" s="174"/>
      <c r="F213" s="174"/>
      <c r="G213" s="174"/>
      <c r="H213" s="174"/>
      <c r="I213" s="174"/>
      <c r="J213" s="175"/>
    </row>
    <row r="214" spans="2:10" s="171" customFormat="1">
      <c r="B214" s="173"/>
      <c r="C214" s="173"/>
      <c r="D214" s="174"/>
      <c r="E214" s="174"/>
      <c r="F214" s="174"/>
      <c r="G214" s="174"/>
      <c r="H214" s="174"/>
      <c r="I214" s="174"/>
      <c r="J214" s="175"/>
    </row>
    <row r="215" spans="2:10" s="171" customFormat="1">
      <c r="B215" s="173"/>
      <c r="C215" s="173"/>
      <c r="D215" s="174"/>
      <c r="E215" s="174"/>
      <c r="F215" s="174"/>
      <c r="G215" s="174"/>
      <c r="H215" s="174"/>
      <c r="I215" s="174"/>
      <c r="J215" s="175"/>
    </row>
    <row r="216" spans="2:10" s="171" customFormat="1">
      <c r="B216" s="173"/>
      <c r="C216" s="173"/>
      <c r="D216" s="174"/>
      <c r="E216" s="174"/>
      <c r="F216" s="174"/>
      <c r="G216" s="174"/>
      <c r="H216" s="174"/>
      <c r="I216" s="174"/>
      <c r="J216" s="175"/>
    </row>
    <row r="217" spans="2:10" s="171" customFormat="1">
      <c r="B217" s="173"/>
      <c r="C217" s="173"/>
      <c r="D217" s="174"/>
      <c r="E217" s="174"/>
      <c r="F217" s="174"/>
      <c r="G217" s="174"/>
      <c r="H217" s="174"/>
      <c r="I217" s="174"/>
      <c r="J217" s="175"/>
    </row>
    <row r="218" spans="2:10" s="171" customFormat="1">
      <c r="B218" s="173"/>
      <c r="C218" s="173"/>
      <c r="D218" s="174"/>
      <c r="E218" s="174"/>
      <c r="F218" s="174"/>
      <c r="G218" s="174"/>
      <c r="H218" s="174"/>
      <c r="I218" s="174"/>
      <c r="J218" s="175"/>
    </row>
    <row r="219" spans="2:10" s="171" customFormat="1">
      <c r="B219" s="173"/>
      <c r="C219" s="173"/>
      <c r="D219" s="174"/>
      <c r="E219" s="174"/>
      <c r="F219" s="174"/>
      <c r="G219" s="174"/>
      <c r="H219" s="174"/>
      <c r="I219" s="174"/>
      <c r="J219" s="175"/>
    </row>
    <row r="220" spans="2:10" s="171" customFormat="1">
      <c r="B220" s="173"/>
      <c r="C220" s="173"/>
      <c r="D220" s="174"/>
      <c r="E220" s="174"/>
      <c r="F220" s="174"/>
      <c r="G220" s="174"/>
      <c r="H220" s="174"/>
      <c r="I220" s="174"/>
      <c r="J220" s="175"/>
    </row>
    <row r="221" spans="2:10" s="171" customFormat="1">
      <c r="B221" s="173"/>
      <c r="C221" s="173"/>
      <c r="D221" s="174"/>
      <c r="E221" s="174"/>
      <c r="F221" s="174"/>
      <c r="G221" s="174"/>
      <c r="H221" s="174"/>
      <c r="I221" s="174"/>
      <c r="J221" s="175"/>
    </row>
    <row r="222" spans="2:10" s="171" customFormat="1">
      <c r="B222" s="173"/>
      <c r="C222" s="173"/>
      <c r="D222" s="174"/>
      <c r="E222" s="174"/>
      <c r="F222" s="174"/>
      <c r="G222" s="174"/>
      <c r="H222" s="174"/>
      <c r="I222" s="174"/>
      <c r="J222" s="175"/>
    </row>
    <row r="223" spans="2:10" s="171" customFormat="1">
      <c r="B223" s="173"/>
      <c r="C223" s="173"/>
      <c r="D223" s="174"/>
      <c r="E223" s="174"/>
      <c r="F223" s="174"/>
      <c r="G223" s="174"/>
      <c r="H223" s="174"/>
      <c r="I223" s="174"/>
      <c r="J223" s="175"/>
    </row>
    <row r="224" spans="2:10" s="171" customFormat="1">
      <c r="B224" s="173"/>
      <c r="C224" s="173"/>
      <c r="D224" s="174"/>
      <c r="E224" s="174"/>
      <c r="F224" s="174"/>
      <c r="G224" s="174"/>
      <c r="H224" s="174"/>
      <c r="I224" s="174"/>
      <c r="J224" s="175"/>
    </row>
    <row r="225" spans="2:10" s="171" customFormat="1">
      <c r="B225" s="173"/>
      <c r="C225" s="173"/>
      <c r="D225" s="174"/>
      <c r="E225" s="174"/>
      <c r="F225" s="174"/>
      <c r="G225" s="174"/>
      <c r="H225" s="174"/>
      <c r="I225" s="174"/>
      <c r="J225" s="175"/>
    </row>
    <row r="226" spans="2:10" s="171" customFormat="1">
      <c r="B226" s="173"/>
      <c r="C226" s="173"/>
      <c r="D226" s="174"/>
      <c r="E226" s="174"/>
      <c r="F226" s="174"/>
      <c r="G226" s="174"/>
      <c r="H226" s="174"/>
      <c r="I226" s="174"/>
      <c r="J226" s="175"/>
    </row>
    <row r="227" spans="2:10" s="171" customFormat="1">
      <c r="B227" s="173"/>
      <c r="C227" s="173"/>
      <c r="D227" s="174"/>
      <c r="E227" s="174"/>
      <c r="F227" s="174"/>
      <c r="G227" s="174"/>
      <c r="H227" s="174"/>
      <c r="I227" s="174"/>
      <c r="J227" s="175"/>
    </row>
    <row r="228" spans="2:10" s="171" customFormat="1">
      <c r="B228" s="173"/>
      <c r="C228" s="173"/>
      <c r="D228" s="174"/>
      <c r="E228" s="174"/>
      <c r="F228" s="174"/>
      <c r="G228" s="174"/>
      <c r="H228" s="174"/>
      <c r="I228" s="174"/>
      <c r="J228" s="175"/>
    </row>
    <row r="229" spans="2:10" s="171" customFormat="1">
      <c r="B229" s="173"/>
      <c r="C229" s="173"/>
      <c r="D229" s="174"/>
      <c r="E229" s="174"/>
      <c r="F229" s="174"/>
      <c r="G229" s="174"/>
      <c r="H229" s="174"/>
      <c r="I229" s="174"/>
      <c r="J229" s="175"/>
    </row>
    <row r="230" spans="2:10" s="171" customFormat="1">
      <c r="B230" s="173"/>
      <c r="C230" s="173"/>
      <c r="D230" s="174"/>
      <c r="E230" s="174"/>
      <c r="F230" s="174"/>
      <c r="G230" s="174"/>
      <c r="H230" s="174"/>
      <c r="I230" s="174"/>
      <c r="J230" s="175"/>
    </row>
    <row r="231" spans="2:10" s="171" customFormat="1">
      <c r="B231" s="173"/>
      <c r="C231" s="173"/>
      <c r="D231" s="174"/>
      <c r="E231" s="174"/>
      <c r="F231" s="174"/>
      <c r="G231" s="174"/>
      <c r="H231" s="174"/>
      <c r="I231" s="174"/>
      <c r="J231" s="175"/>
    </row>
    <row r="232" spans="2:10" s="171" customFormat="1">
      <c r="B232" s="173"/>
      <c r="C232" s="173"/>
      <c r="D232" s="174"/>
      <c r="E232" s="174"/>
      <c r="F232" s="174"/>
      <c r="G232" s="174"/>
      <c r="H232" s="174"/>
      <c r="I232" s="174"/>
      <c r="J232" s="175"/>
    </row>
    <row r="233" spans="2:10" s="171" customFormat="1">
      <c r="B233" s="173"/>
      <c r="C233" s="173"/>
      <c r="D233" s="174"/>
      <c r="E233" s="174"/>
      <c r="F233" s="174"/>
      <c r="G233" s="174"/>
      <c r="H233" s="174"/>
      <c r="I233" s="174"/>
      <c r="J233" s="175"/>
    </row>
    <row r="234" spans="2:10" s="171" customFormat="1">
      <c r="B234" s="173"/>
      <c r="C234" s="173"/>
      <c r="D234" s="174"/>
      <c r="E234" s="174"/>
      <c r="F234" s="174"/>
      <c r="G234" s="174"/>
      <c r="H234" s="174"/>
      <c r="I234" s="174"/>
      <c r="J234" s="175"/>
    </row>
    <row r="235" spans="2:10" s="171" customFormat="1">
      <c r="B235" s="173"/>
      <c r="C235" s="173"/>
      <c r="D235" s="174"/>
      <c r="E235" s="174"/>
      <c r="F235" s="174"/>
      <c r="G235" s="174"/>
      <c r="H235" s="174"/>
      <c r="I235" s="174"/>
      <c r="J235" s="175"/>
    </row>
    <row r="236" spans="2:10" s="171" customFormat="1">
      <c r="B236" s="173"/>
      <c r="C236" s="173"/>
      <c r="D236" s="174"/>
      <c r="E236" s="174"/>
      <c r="F236" s="174"/>
      <c r="G236" s="174"/>
      <c r="H236" s="174"/>
      <c r="I236" s="174"/>
      <c r="J236" s="175"/>
    </row>
    <row r="237" spans="2:10" s="171" customFormat="1">
      <c r="B237" s="173"/>
      <c r="C237" s="173"/>
      <c r="D237" s="174"/>
      <c r="E237" s="174"/>
      <c r="F237" s="174"/>
      <c r="G237" s="174"/>
      <c r="H237" s="174"/>
      <c r="I237" s="174"/>
      <c r="J237" s="175"/>
    </row>
    <row r="238" spans="2:10" s="171" customFormat="1">
      <c r="B238" s="173"/>
      <c r="C238" s="173"/>
      <c r="D238" s="174"/>
      <c r="E238" s="174"/>
      <c r="F238" s="174"/>
      <c r="G238" s="174"/>
      <c r="H238" s="174"/>
      <c r="I238" s="174"/>
      <c r="J238" s="175"/>
    </row>
    <row r="239" spans="2:10" s="171" customFormat="1">
      <c r="B239" s="173"/>
      <c r="C239" s="173"/>
      <c r="D239" s="174"/>
      <c r="E239" s="174"/>
      <c r="F239" s="174"/>
      <c r="G239" s="174"/>
      <c r="H239" s="174"/>
      <c r="I239" s="174"/>
      <c r="J239" s="175"/>
    </row>
    <row r="240" spans="2:10" s="171" customFormat="1">
      <c r="B240" s="173"/>
      <c r="C240" s="173"/>
      <c r="D240" s="174"/>
      <c r="E240" s="174"/>
      <c r="F240" s="174"/>
      <c r="G240" s="174"/>
      <c r="H240" s="174"/>
      <c r="I240" s="174"/>
      <c r="J240" s="175"/>
    </row>
    <row r="241" spans="2:10" s="171" customFormat="1">
      <c r="B241" s="173"/>
      <c r="C241" s="173"/>
      <c r="D241" s="174"/>
      <c r="E241" s="174"/>
      <c r="F241" s="174"/>
      <c r="G241" s="174"/>
      <c r="H241" s="174"/>
      <c r="I241" s="174"/>
      <c r="J241" s="175"/>
    </row>
    <row r="242" spans="2:10" s="171" customFormat="1">
      <c r="B242" s="173"/>
      <c r="C242" s="173"/>
      <c r="D242" s="174"/>
      <c r="E242" s="174"/>
      <c r="F242" s="174"/>
      <c r="G242" s="174"/>
      <c r="H242" s="174"/>
      <c r="I242" s="174"/>
      <c r="J242" s="175"/>
    </row>
    <row r="243" spans="2:10" s="171" customFormat="1">
      <c r="B243" s="173"/>
      <c r="C243" s="173"/>
      <c r="D243" s="174"/>
      <c r="E243" s="174"/>
      <c r="F243" s="174"/>
      <c r="G243" s="174"/>
      <c r="H243" s="174"/>
      <c r="I243" s="174"/>
      <c r="J243" s="175"/>
    </row>
    <row r="244" spans="2:10" s="171" customFormat="1">
      <c r="B244" s="173"/>
      <c r="C244" s="173"/>
      <c r="D244" s="174"/>
      <c r="E244" s="174"/>
      <c r="F244" s="174"/>
      <c r="G244" s="174"/>
      <c r="H244" s="174"/>
      <c r="I244" s="174"/>
      <c r="J244" s="175"/>
    </row>
    <row r="245" spans="2:10" s="171" customFormat="1">
      <c r="B245" s="173"/>
      <c r="C245" s="173"/>
      <c r="D245" s="174"/>
      <c r="E245" s="174"/>
      <c r="F245" s="174"/>
      <c r="G245" s="174"/>
      <c r="H245" s="174"/>
      <c r="I245" s="174"/>
      <c r="J245" s="175"/>
    </row>
    <row r="246" spans="2:10" s="171" customFormat="1">
      <c r="B246" s="173"/>
      <c r="C246" s="173"/>
      <c r="D246" s="174"/>
      <c r="E246" s="174"/>
      <c r="F246" s="174"/>
      <c r="G246" s="174"/>
      <c r="H246" s="174"/>
      <c r="I246" s="174"/>
      <c r="J246" s="175"/>
    </row>
    <row r="247" spans="2:10" s="171" customFormat="1">
      <c r="B247" s="173"/>
      <c r="C247" s="173"/>
      <c r="D247" s="174"/>
      <c r="E247" s="174"/>
      <c r="F247" s="174"/>
      <c r="G247" s="174"/>
      <c r="H247" s="174"/>
      <c r="I247" s="174"/>
      <c r="J247" s="175"/>
    </row>
    <row r="248" spans="2:10" s="171" customFormat="1">
      <c r="B248" s="173"/>
      <c r="C248" s="173"/>
      <c r="D248" s="174"/>
      <c r="E248" s="174"/>
      <c r="F248" s="174"/>
      <c r="G248" s="174"/>
      <c r="H248" s="174"/>
      <c r="I248" s="174"/>
      <c r="J248" s="175"/>
    </row>
    <row r="249" spans="2:10" s="171" customFormat="1">
      <c r="B249" s="173"/>
      <c r="C249" s="173"/>
      <c r="D249" s="174"/>
      <c r="E249" s="174"/>
      <c r="F249" s="174"/>
      <c r="G249" s="174"/>
      <c r="H249" s="174"/>
      <c r="I249" s="174"/>
      <c r="J249" s="175"/>
    </row>
    <row r="250" spans="2:10" s="171" customFormat="1">
      <c r="B250" s="173"/>
      <c r="C250" s="173"/>
      <c r="D250" s="174"/>
      <c r="E250" s="174"/>
      <c r="F250" s="174"/>
      <c r="G250" s="174"/>
      <c r="H250" s="174"/>
      <c r="I250" s="174"/>
      <c r="J250" s="175"/>
    </row>
    <row r="251" spans="2:10" s="171" customFormat="1">
      <c r="B251" s="173"/>
      <c r="C251" s="173"/>
      <c r="D251" s="174"/>
      <c r="E251" s="174"/>
      <c r="F251" s="174"/>
      <c r="G251" s="174"/>
      <c r="H251" s="174"/>
      <c r="I251" s="174"/>
      <c r="J251" s="175"/>
    </row>
    <row r="252" spans="2:10" s="171" customFormat="1">
      <c r="B252" s="173"/>
      <c r="C252" s="173"/>
      <c r="D252" s="174"/>
      <c r="E252" s="174"/>
      <c r="F252" s="174"/>
      <c r="G252" s="174"/>
      <c r="H252" s="174"/>
      <c r="I252" s="174"/>
      <c r="J252" s="175"/>
    </row>
    <row r="253" spans="2:10" s="171" customFormat="1">
      <c r="B253" s="173"/>
      <c r="C253" s="173"/>
      <c r="D253" s="174"/>
      <c r="E253" s="174"/>
      <c r="F253" s="174"/>
      <c r="G253" s="174"/>
      <c r="H253" s="174"/>
      <c r="I253" s="174"/>
      <c r="J253" s="175"/>
    </row>
    <row r="254" spans="2:10" s="171" customFormat="1">
      <c r="B254" s="173"/>
      <c r="C254" s="173"/>
      <c r="D254" s="174"/>
      <c r="E254" s="174"/>
      <c r="F254" s="174"/>
      <c r="G254" s="174"/>
      <c r="H254" s="174"/>
      <c r="I254" s="174"/>
      <c r="J254" s="175"/>
    </row>
    <row r="255" spans="2:10" s="171" customFormat="1">
      <c r="B255" s="173"/>
      <c r="C255" s="173"/>
      <c r="D255" s="174"/>
      <c r="E255" s="174"/>
      <c r="F255" s="174"/>
      <c r="G255" s="174"/>
      <c r="H255" s="174"/>
      <c r="I255" s="174"/>
      <c r="J255" s="175"/>
    </row>
    <row r="256" spans="2:10" s="171" customFormat="1">
      <c r="B256" s="173"/>
      <c r="C256" s="173"/>
      <c r="D256" s="174"/>
      <c r="E256" s="174"/>
      <c r="F256" s="174"/>
      <c r="G256" s="174"/>
      <c r="H256" s="174"/>
      <c r="I256" s="174"/>
      <c r="J256" s="175"/>
    </row>
    <row r="257" spans="2:10" s="171" customFormat="1">
      <c r="B257" s="173"/>
      <c r="C257" s="173"/>
      <c r="D257" s="174"/>
      <c r="E257" s="174"/>
      <c r="F257" s="174"/>
      <c r="G257" s="174"/>
      <c r="H257" s="174"/>
      <c r="I257" s="174"/>
      <c r="J257" s="175"/>
    </row>
    <row r="258" spans="2:10" s="171" customFormat="1">
      <c r="B258" s="173"/>
      <c r="C258" s="173"/>
      <c r="D258" s="174"/>
      <c r="E258" s="174"/>
      <c r="F258" s="174"/>
      <c r="G258" s="174"/>
      <c r="H258" s="174"/>
      <c r="I258" s="174"/>
      <c r="J258" s="175"/>
    </row>
    <row r="259" spans="2:10" s="171" customFormat="1">
      <c r="B259" s="173"/>
      <c r="C259" s="173"/>
      <c r="D259" s="174"/>
      <c r="E259" s="174"/>
      <c r="F259" s="174"/>
      <c r="G259" s="174"/>
      <c r="H259" s="174"/>
      <c r="I259" s="174"/>
      <c r="J259" s="175"/>
    </row>
    <row r="260" spans="2:10" s="171" customFormat="1">
      <c r="B260" s="173"/>
      <c r="C260" s="173"/>
      <c r="D260" s="174"/>
      <c r="E260" s="174"/>
      <c r="F260" s="174"/>
      <c r="G260" s="174"/>
      <c r="H260" s="174"/>
      <c r="I260" s="174"/>
      <c r="J260" s="175"/>
    </row>
    <row r="261" spans="2:10" s="171" customFormat="1">
      <c r="B261" s="173"/>
      <c r="C261" s="173"/>
      <c r="D261" s="174"/>
      <c r="E261" s="174"/>
      <c r="F261" s="174"/>
      <c r="G261" s="174"/>
      <c r="H261" s="174"/>
      <c r="I261" s="174"/>
      <c r="J261" s="175"/>
    </row>
    <row r="262" spans="2:10" s="171" customFormat="1">
      <c r="B262" s="173"/>
      <c r="C262" s="173"/>
      <c r="D262" s="174"/>
      <c r="E262" s="174"/>
      <c r="F262" s="174"/>
      <c r="G262" s="174"/>
      <c r="H262" s="174"/>
      <c r="I262" s="174"/>
      <c r="J262" s="175"/>
    </row>
    <row r="263" spans="2:10" s="171" customFormat="1">
      <c r="B263" s="173"/>
      <c r="C263" s="173"/>
      <c r="D263" s="174"/>
      <c r="E263" s="174"/>
      <c r="F263" s="174"/>
      <c r="G263" s="174"/>
      <c r="H263" s="174"/>
      <c r="I263" s="174"/>
      <c r="J263" s="175"/>
    </row>
    <row r="264" spans="2:10" s="171" customFormat="1">
      <c r="B264" s="173"/>
      <c r="C264" s="173"/>
      <c r="D264" s="174"/>
      <c r="E264" s="174"/>
      <c r="F264" s="174"/>
      <c r="G264" s="174"/>
      <c r="H264" s="174"/>
      <c r="I264" s="174"/>
      <c r="J264" s="175"/>
    </row>
    <row r="265" spans="2:10" s="171" customFormat="1">
      <c r="B265" s="173"/>
      <c r="C265" s="173"/>
      <c r="D265" s="174"/>
      <c r="E265" s="174"/>
      <c r="F265" s="174"/>
      <c r="G265" s="174"/>
      <c r="H265" s="174"/>
      <c r="I265" s="174"/>
      <c r="J265" s="175"/>
    </row>
    <row r="266" spans="2:10" s="171" customFormat="1">
      <c r="B266" s="173"/>
      <c r="C266" s="173"/>
      <c r="D266" s="174"/>
      <c r="E266" s="174"/>
      <c r="F266" s="174"/>
      <c r="G266" s="174"/>
      <c r="H266" s="174"/>
      <c r="I266" s="174"/>
      <c r="J266" s="175"/>
    </row>
    <row r="267" spans="2:10" s="171" customFormat="1">
      <c r="B267" s="173"/>
      <c r="C267" s="173"/>
      <c r="D267" s="174"/>
      <c r="E267" s="174"/>
      <c r="F267" s="174"/>
      <c r="G267" s="174"/>
      <c r="H267" s="174"/>
      <c r="I267" s="174"/>
      <c r="J267" s="175"/>
    </row>
    <row r="268" spans="2:10" s="171" customFormat="1">
      <c r="B268" s="173"/>
      <c r="C268" s="173"/>
      <c r="D268" s="174"/>
      <c r="E268" s="174"/>
      <c r="F268" s="174"/>
      <c r="G268" s="174"/>
      <c r="H268" s="174"/>
      <c r="I268" s="174"/>
      <c r="J268" s="175"/>
    </row>
    <row r="269" spans="2:10" s="171" customFormat="1">
      <c r="B269" s="173"/>
      <c r="C269" s="173"/>
      <c r="D269" s="174"/>
      <c r="E269" s="174"/>
      <c r="F269" s="174"/>
      <c r="G269" s="174"/>
      <c r="H269" s="174"/>
      <c r="I269" s="174"/>
      <c r="J269" s="175"/>
    </row>
    <row r="270" spans="2:10" s="171" customFormat="1">
      <c r="B270" s="173"/>
      <c r="C270" s="173"/>
      <c r="D270" s="174"/>
      <c r="E270" s="174"/>
      <c r="F270" s="174"/>
      <c r="G270" s="174"/>
      <c r="H270" s="174"/>
      <c r="I270" s="174"/>
      <c r="J270" s="175"/>
    </row>
    <row r="271" spans="2:10" s="171" customFormat="1">
      <c r="B271" s="173"/>
      <c r="C271" s="173"/>
      <c r="D271" s="174"/>
      <c r="E271" s="174"/>
      <c r="F271" s="174"/>
      <c r="G271" s="174"/>
      <c r="H271" s="174"/>
      <c r="I271" s="174"/>
      <c r="J271" s="175"/>
    </row>
    <row r="272" spans="2:10" s="171" customFormat="1">
      <c r="B272" s="173"/>
      <c r="C272" s="173"/>
      <c r="D272" s="174"/>
      <c r="E272" s="174"/>
      <c r="F272" s="174"/>
      <c r="G272" s="174"/>
      <c r="H272" s="174"/>
      <c r="I272" s="174"/>
      <c r="J272" s="175"/>
    </row>
    <row r="273" spans="2:10" s="171" customFormat="1">
      <c r="B273" s="173"/>
      <c r="C273" s="173"/>
      <c r="D273" s="174"/>
      <c r="E273" s="174"/>
      <c r="F273" s="174"/>
      <c r="G273" s="174"/>
      <c r="H273" s="174"/>
      <c r="I273" s="174"/>
      <c r="J273" s="175"/>
    </row>
    <row r="274" spans="2:10" s="171" customFormat="1">
      <c r="B274" s="173"/>
      <c r="C274" s="173"/>
      <c r="D274" s="174"/>
      <c r="E274" s="174"/>
      <c r="F274" s="174"/>
      <c r="G274" s="174"/>
      <c r="H274" s="174"/>
      <c r="I274" s="174"/>
      <c r="J274" s="175"/>
    </row>
    <row r="275" spans="2:10" s="171" customFormat="1">
      <c r="B275" s="173"/>
      <c r="C275" s="173"/>
      <c r="D275" s="174"/>
      <c r="E275" s="174"/>
      <c r="F275" s="174"/>
      <c r="G275" s="174"/>
      <c r="H275" s="174"/>
      <c r="I275" s="174"/>
      <c r="J275" s="175"/>
    </row>
    <row r="276" spans="2:10" s="171" customFormat="1">
      <c r="B276" s="173"/>
      <c r="C276" s="173"/>
      <c r="D276" s="174"/>
      <c r="E276" s="174"/>
      <c r="F276" s="174"/>
      <c r="G276" s="174"/>
      <c r="H276" s="174"/>
      <c r="I276" s="174"/>
      <c r="J276" s="175"/>
    </row>
    <row r="277" spans="2:10" s="171" customFormat="1">
      <c r="B277" s="173"/>
      <c r="C277" s="173"/>
      <c r="D277" s="174"/>
      <c r="E277" s="174"/>
      <c r="F277" s="174"/>
      <c r="G277" s="174"/>
      <c r="H277" s="174"/>
      <c r="I277" s="174"/>
      <c r="J277" s="175"/>
    </row>
    <row r="278" spans="2:10" s="171" customFormat="1">
      <c r="B278" s="173"/>
      <c r="C278" s="173"/>
      <c r="D278" s="174"/>
      <c r="E278" s="174"/>
      <c r="F278" s="174"/>
      <c r="G278" s="174"/>
      <c r="H278" s="174"/>
      <c r="I278" s="174"/>
      <c r="J278" s="175"/>
    </row>
    <row r="279" spans="2:10" s="171" customFormat="1">
      <c r="B279" s="173"/>
      <c r="C279" s="173"/>
      <c r="D279" s="174"/>
      <c r="E279" s="174"/>
      <c r="F279" s="174"/>
      <c r="G279" s="174"/>
      <c r="H279" s="174"/>
      <c r="I279" s="174"/>
      <c r="J279" s="175"/>
    </row>
    <row r="280" spans="2:10" s="171" customFormat="1">
      <c r="B280" s="173"/>
      <c r="C280" s="173"/>
      <c r="D280" s="174"/>
      <c r="E280" s="174"/>
      <c r="F280" s="174"/>
      <c r="G280" s="174"/>
      <c r="H280" s="174"/>
      <c r="I280" s="174"/>
      <c r="J280" s="175"/>
    </row>
    <row r="281" spans="2:10" s="171" customFormat="1">
      <c r="B281" s="173"/>
      <c r="C281" s="173"/>
      <c r="D281" s="174"/>
      <c r="E281" s="174"/>
      <c r="F281" s="174"/>
      <c r="G281" s="174"/>
      <c r="H281" s="174"/>
      <c r="I281" s="174"/>
      <c r="J281" s="175"/>
    </row>
    <row r="282" spans="2:10" s="171" customFormat="1">
      <c r="B282" s="173"/>
      <c r="C282" s="173"/>
      <c r="D282" s="174"/>
      <c r="E282" s="174"/>
      <c r="F282" s="174"/>
      <c r="G282" s="174"/>
      <c r="H282" s="174"/>
      <c r="I282" s="174"/>
      <c r="J282" s="175"/>
    </row>
    <row r="283" spans="2:10" s="171" customFormat="1">
      <c r="B283" s="173"/>
      <c r="C283" s="173"/>
      <c r="D283" s="174"/>
      <c r="E283" s="174"/>
      <c r="F283" s="174"/>
      <c r="G283" s="174"/>
      <c r="H283" s="174"/>
      <c r="I283" s="174"/>
      <c r="J283" s="175"/>
    </row>
    <row r="284" spans="2:10" s="171" customFormat="1">
      <c r="B284" s="173"/>
      <c r="C284" s="173"/>
      <c r="D284" s="174"/>
      <c r="E284" s="174"/>
      <c r="F284" s="174"/>
      <c r="G284" s="174"/>
      <c r="H284" s="174"/>
      <c r="I284" s="174"/>
      <c r="J284" s="175"/>
    </row>
    <row r="285" spans="2:10" s="171" customFormat="1">
      <c r="B285" s="173"/>
      <c r="C285" s="173"/>
      <c r="D285" s="174"/>
      <c r="E285" s="174"/>
      <c r="F285" s="174"/>
      <c r="G285" s="174"/>
      <c r="H285" s="174"/>
      <c r="I285" s="174"/>
      <c r="J285" s="175"/>
    </row>
    <row r="286" spans="2:10" s="171" customFormat="1">
      <c r="B286" s="173"/>
      <c r="C286" s="173"/>
      <c r="D286" s="174"/>
      <c r="E286" s="174"/>
      <c r="F286" s="174"/>
      <c r="G286" s="174"/>
      <c r="H286" s="174"/>
      <c r="I286" s="174"/>
      <c r="J286" s="175"/>
    </row>
    <row r="287" spans="2:10" s="171" customFormat="1">
      <c r="B287" s="173"/>
      <c r="C287" s="173"/>
      <c r="D287" s="174"/>
      <c r="E287" s="174"/>
      <c r="F287" s="174"/>
      <c r="G287" s="174"/>
      <c r="H287" s="174"/>
      <c r="I287" s="174"/>
      <c r="J287" s="175"/>
    </row>
    <row r="288" spans="2:10" s="171" customFormat="1">
      <c r="B288" s="173"/>
      <c r="C288" s="173"/>
      <c r="D288" s="174"/>
      <c r="E288" s="174"/>
      <c r="F288" s="174"/>
      <c r="G288" s="174"/>
      <c r="H288" s="174"/>
      <c r="I288" s="174"/>
      <c r="J288" s="175"/>
    </row>
    <row r="289" spans="2:10" s="171" customFormat="1">
      <c r="B289" s="173"/>
      <c r="C289" s="173"/>
      <c r="D289" s="174"/>
      <c r="E289" s="174"/>
      <c r="F289" s="174"/>
      <c r="G289" s="174"/>
      <c r="H289" s="174"/>
      <c r="I289" s="174"/>
      <c r="J289" s="175"/>
    </row>
    <row r="290" spans="2:10" s="171" customFormat="1">
      <c r="B290" s="173"/>
      <c r="C290" s="173"/>
      <c r="D290" s="174"/>
      <c r="E290" s="174"/>
      <c r="F290" s="174"/>
      <c r="G290" s="174"/>
      <c r="H290" s="174"/>
      <c r="I290" s="174"/>
      <c r="J290" s="175"/>
    </row>
    <row r="291" spans="2:10" s="171" customFormat="1">
      <c r="B291" s="173"/>
      <c r="C291" s="173"/>
      <c r="D291" s="174"/>
      <c r="E291" s="174"/>
      <c r="F291" s="174"/>
      <c r="G291" s="174"/>
      <c r="H291" s="174"/>
      <c r="I291" s="174"/>
      <c r="J291" s="175"/>
    </row>
    <row r="292" spans="2:10" s="171" customFormat="1">
      <c r="B292" s="173"/>
      <c r="C292" s="173"/>
      <c r="D292" s="174"/>
      <c r="E292" s="174"/>
      <c r="F292" s="174"/>
      <c r="G292" s="174"/>
      <c r="H292" s="174"/>
      <c r="I292" s="174"/>
      <c r="J292" s="175"/>
    </row>
    <row r="293" spans="2:10" s="171" customFormat="1">
      <c r="B293" s="173"/>
      <c r="C293" s="173"/>
      <c r="D293" s="174"/>
      <c r="E293" s="174"/>
      <c r="F293" s="174"/>
      <c r="G293" s="174"/>
      <c r="H293" s="174"/>
      <c r="I293" s="174"/>
      <c r="J293" s="175"/>
    </row>
    <row r="294" spans="2:10" s="171" customFormat="1">
      <c r="B294" s="173"/>
      <c r="C294" s="173"/>
      <c r="D294" s="174"/>
      <c r="E294" s="174"/>
      <c r="F294" s="174"/>
      <c r="G294" s="174"/>
      <c r="H294" s="174"/>
      <c r="I294" s="174"/>
      <c r="J294" s="175"/>
    </row>
    <row r="295" spans="2:10" s="171" customFormat="1">
      <c r="B295" s="173"/>
      <c r="C295" s="173"/>
      <c r="D295" s="174"/>
      <c r="E295" s="174"/>
      <c r="F295" s="174"/>
      <c r="G295" s="174"/>
      <c r="H295" s="174"/>
      <c r="I295" s="174"/>
      <c r="J295" s="175"/>
    </row>
    <row r="296" spans="2:10" s="171" customFormat="1">
      <c r="B296" s="173"/>
      <c r="C296" s="173"/>
      <c r="D296" s="174"/>
      <c r="E296" s="174"/>
      <c r="F296" s="174"/>
      <c r="G296" s="174"/>
      <c r="H296" s="174"/>
      <c r="I296" s="174"/>
      <c r="J296" s="175"/>
    </row>
    <row r="297" spans="2:10" s="171" customFormat="1">
      <c r="B297" s="173"/>
      <c r="C297" s="173"/>
      <c r="D297" s="174"/>
      <c r="E297" s="174"/>
      <c r="F297" s="174"/>
      <c r="G297" s="174"/>
      <c r="H297" s="174"/>
      <c r="I297" s="174"/>
      <c r="J297" s="175"/>
    </row>
    <row r="298" spans="2:10" s="171" customFormat="1">
      <c r="B298" s="173"/>
      <c r="C298" s="173"/>
      <c r="D298" s="174"/>
      <c r="E298" s="174"/>
      <c r="F298" s="174"/>
      <c r="G298" s="174"/>
      <c r="H298" s="174"/>
      <c r="I298" s="174"/>
      <c r="J298" s="175"/>
    </row>
    <row r="299" spans="2:10" s="171" customFormat="1">
      <c r="B299" s="173"/>
      <c r="C299" s="173"/>
      <c r="D299" s="174"/>
      <c r="E299" s="174"/>
      <c r="F299" s="174"/>
      <c r="G299" s="174"/>
      <c r="H299" s="174"/>
      <c r="I299" s="174"/>
      <c r="J299" s="175"/>
    </row>
    <row r="300" spans="2:10" s="171" customFormat="1">
      <c r="B300" s="173"/>
      <c r="C300" s="173"/>
      <c r="D300" s="174"/>
      <c r="E300" s="174"/>
      <c r="F300" s="174"/>
      <c r="G300" s="174"/>
      <c r="H300" s="174"/>
      <c r="I300" s="174"/>
      <c r="J300" s="175"/>
    </row>
    <row r="301" spans="2:10" s="171" customFormat="1">
      <c r="B301" s="173"/>
      <c r="C301" s="173"/>
      <c r="D301" s="174"/>
      <c r="E301" s="174"/>
      <c r="F301" s="174"/>
      <c r="G301" s="174"/>
      <c r="H301" s="174"/>
      <c r="I301" s="174"/>
      <c r="J301" s="175"/>
    </row>
    <row r="302" spans="2:10" s="171" customFormat="1">
      <c r="B302" s="173"/>
      <c r="C302" s="173"/>
      <c r="D302" s="174"/>
      <c r="E302" s="174"/>
      <c r="F302" s="174"/>
      <c r="G302" s="174"/>
      <c r="H302" s="174"/>
      <c r="I302" s="174"/>
      <c r="J302" s="175"/>
    </row>
    <row r="303" spans="2:10" s="171" customFormat="1">
      <c r="B303" s="173"/>
      <c r="C303" s="173"/>
      <c r="D303" s="174"/>
      <c r="E303" s="174"/>
      <c r="F303" s="174"/>
      <c r="G303" s="174"/>
      <c r="H303" s="174"/>
      <c r="I303" s="174"/>
      <c r="J303" s="175"/>
    </row>
    <row r="304" spans="2:10" s="171" customFormat="1">
      <c r="B304" s="173"/>
      <c r="C304" s="173"/>
      <c r="D304" s="174"/>
      <c r="E304" s="174"/>
      <c r="F304" s="174"/>
      <c r="G304" s="174"/>
      <c r="H304" s="174"/>
      <c r="I304" s="174"/>
      <c r="J304" s="175"/>
    </row>
    <row r="305" spans="2:10" s="171" customFormat="1">
      <c r="B305" s="173"/>
      <c r="C305" s="173"/>
      <c r="D305" s="174"/>
      <c r="E305" s="174"/>
      <c r="F305" s="174"/>
      <c r="G305" s="174"/>
      <c r="H305" s="174"/>
      <c r="I305" s="174"/>
      <c r="J305" s="175"/>
    </row>
    <row r="306" spans="2:10" s="171" customFormat="1">
      <c r="B306" s="173"/>
      <c r="C306" s="173"/>
      <c r="D306" s="174"/>
      <c r="E306" s="174"/>
      <c r="F306" s="174"/>
      <c r="G306" s="174"/>
      <c r="H306" s="174"/>
      <c r="I306" s="174"/>
      <c r="J306" s="175"/>
    </row>
    <row r="307" spans="2:10" s="171" customFormat="1">
      <c r="B307" s="173"/>
      <c r="C307" s="173"/>
      <c r="D307" s="174"/>
      <c r="E307" s="174"/>
      <c r="F307" s="174"/>
      <c r="G307" s="174"/>
      <c r="H307" s="174"/>
      <c r="I307" s="174"/>
      <c r="J307" s="175"/>
    </row>
    <row r="308" spans="2:10" s="171" customFormat="1">
      <c r="B308" s="173"/>
      <c r="C308" s="173"/>
      <c r="D308" s="174"/>
      <c r="E308" s="174"/>
      <c r="F308" s="174"/>
      <c r="G308" s="174"/>
      <c r="H308" s="174"/>
      <c r="I308" s="174"/>
      <c r="J308" s="175"/>
    </row>
    <row r="309" spans="2:10" s="171" customFormat="1">
      <c r="B309" s="173"/>
      <c r="C309" s="173"/>
      <c r="D309" s="174"/>
      <c r="E309" s="174"/>
      <c r="F309" s="174"/>
      <c r="G309" s="174"/>
      <c r="H309" s="174"/>
      <c r="I309" s="174"/>
      <c r="J309" s="175"/>
    </row>
    <row r="310" spans="2:10" s="171" customFormat="1">
      <c r="B310" s="173"/>
      <c r="C310" s="173"/>
      <c r="D310" s="174"/>
      <c r="E310" s="174"/>
      <c r="F310" s="174"/>
      <c r="G310" s="174"/>
      <c r="H310" s="174"/>
      <c r="I310" s="174"/>
      <c r="J310" s="175"/>
    </row>
    <row r="311" spans="2:10" s="171" customFormat="1">
      <c r="B311" s="173"/>
      <c r="C311" s="173"/>
      <c r="D311" s="174"/>
      <c r="E311" s="174"/>
      <c r="F311" s="174"/>
      <c r="G311" s="174"/>
      <c r="H311" s="174"/>
      <c r="I311" s="174"/>
      <c r="J311" s="175"/>
    </row>
    <row r="312" spans="2:10" s="171" customFormat="1">
      <c r="B312" s="173"/>
      <c r="C312" s="173"/>
      <c r="D312" s="174"/>
      <c r="E312" s="174"/>
      <c r="F312" s="174"/>
      <c r="G312" s="174"/>
      <c r="H312" s="174"/>
      <c r="I312" s="174"/>
      <c r="J312" s="175"/>
    </row>
    <row r="313" spans="2:10" s="171" customFormat="1">
      <c r="B313" s="173"/>
      <c r="C313" s="173"/>
      <c r="D313" s="174"/>
      <c r="E313" s="174"/>
      <c r="F313" s="174"/>
      <c r="G313" s="174"/>
      <c r="H313" s="174"/>
      <c r="I313" s="174"/>
      <c r="J313" s="175"/>
    </row>
    <row r="314" spans="2:10" s="171" customFormat="1">
      <c r="B314" s="173"/>
      <c r="C314" s="173"/>
      <c r="D314" s="174"/>
      <c r="E314" s="174"/>
      <c r="F314" s="174"/>
      <c r="G314" s="174"/>
      <c r="H314" s="174"/>
      <c r="I314" s="174"/>
      <c r="J314" s="175"/>
    </row>
    <row r="315" spans="2:10" s="171" customFormat="1">
      <c r="B315" s="173"/>
      <c r="C315" s="173"/>
      <c r="D315" s="174"/>
      <c r="E315" s="174"/>
      <c r="F315" s="174"/>
      <c r="G315" s="174"/>
      <c r="H315" s="174"/>
      <c r="I315" s="174"/>
      <c r="J315" s="175"/>
    </row>
    <row r="316" spans="2:10" s="171" customFormat="1">
      <c r="B316" s="173"/>
      <c r="C316" s="173"/>
      <c r="D316" s="174"/>
      <c r="E316" s="174"/>
      <c r="F316" s="174"/>
      <c r="G316" s="174"/>
      <c r="H316" s="174"/>
      <c r="I316" s="174"/>
      <c r="J316" s="175"/>
    </row>
    <row r="317" spans="2:10" s="171" customFormat="1">
      <c r="B317" s="173"/>
      <c r="C317" s="173"/>
      <c r="D317" s="174"/>
      <c r="E317" s="174"/>
      <c r="F317" s="174"/>
      <c r="G317" s="174"/>
      <c r="H317" s="174"/>
      <c r="I317" s="174"/>
      <c r="J317" s="175"/>
    </row>
    <row r="318" spans="2:10" s="171" customFormat="1">
      <c r="B318" s="173"/>
      <c r="C318" s="173"/>
      <c r="D318" s="174"/>
      <c r="E318" s="174"/>
      <c r="F318" s="174"/>
      <c r="G318" s="174"/>
      <c r="H318" s="174"/>
      <c r="I318" s="174"/>
      <c r="J318" s="175"/>
    </row>
    <row r="319" spans="2:10" s="171" customFormat="1">
      <c r="B319" s="173"/>
      <c r="C319" s="173"/>
      <c r="D319" s="174"/>
      <c r="E319" s="174"/>
      <c r="F319" s="174"/>
      <c r="G319" s="174"/>
      <c r="H319" s="174"/>
      <c r="I319" s="174"/>
      <c r="J319" s="175"/>
    </row>
    <row r="320" spans="2:10" s="171" customFormat="1">
      <c r="B320" s="173"/>
      <c r="C320" s="173"/>
      <c r="D320" s="174"/>
      <c r="E320" s="174"/>
      <c r="F320" s="174"/>
      <c r="G320" s="174"/>
      <c r="H320" s="174"/>
      <c r="I320" s="174"/>
      <c r="J320" s="175"/>
    </row>
    <row r="321" spans="2:10" s="171" customFormat="1">
      <c r="B321" s="173"/>
      <c r="C321" s="173"/>
      <c r="D321" s="174"/>
      <c r="E321" s="174"/>
      <c r="F321" s="174"/>
      <c r="G321" s="174"/>
      <c r="H321" s="174"/>
      <c r="I321" s="174"/>
      <c r="J321" s="175"/>
    </row>
    <row r="322" spans="2:10" s="171" customFormat="1">
      <c r="B322" s="173"/>
      <c r="C322" s="173"/>
      <c r="D322" s="174"/>
      <c r="E322" s="174"/>
      <c r="F322" s="174"/>
      <c r="G322" s="174"/>
      <c r="H322" s="174"/>
      <c r="I322" s="174"/>
      <c r="J322" s="175"/>
    </row>
    <row r="323" spans="2:10" s="171" customFormat="1">
      <c r="B323" s="173"/>
      <c r="C323" s="173"/>
      <c r="D323" s="174"/>
      <c r="E323" s="174"/>
      <c r="F323" s="174"/>
      <c r="G323" s="174"/>
      <c r="H323" s="174"/>
      <c r="I323" s="174"/>
      <c r="J323" s="175"/>
    </row>
    <row r="324" spans="2:10" s="171" customFormat="1">
      <c r="B324" s="173"/>
      <c r="C324" s="173"/>
      <c r="D324" s="174"/>
      <c r="E324" s="174"/>
      <c r="F324" s="174"/>
      <c r="G324" s="174"/>
      <c r="H324" s="174"/>
      <c r="I324" s="174"/>
      <c r="J324" s="175"/>
    </row>
    <row r="325" spans="2:10" s="171" customFormat="1">
      <c r="B325" s="173"/>
      <c r="C325" s="173"/>
      <c r="D325" s="174"/>
      <c r="E325" s="174"/>
      <c r="F325" s="174"/>
      <c r="G325" s="174"/>
      <c r="H325" s="174"/>
      <c r="I325" s="174"/>
      <c r="J325" s="175"/>
    </row>
    <row r="326" spans="2:10" s="171" customFormat="1">
      <c r="B326" s="173"/>
      <c r="C326" s="173"/>
      <c r="D326" s="174"/>
      <c r="E326" s="174"/>
      <c r="F326" s="174"/>
      <c r="G326" s="174"/>
      <c r="H326" s="174"/>
      <c r="I326" s="174"/>
      <c r="J326" s="175"/>
    </row>
    <row r="327" spans="2:10" s="171" customFormat="1">
      <c r="B327" s="173"/>
      <c r="C327" s="173"/>
      <c r="D327" s="174"/>
      <c r="E327" s="174"/>
      <c r="F327" s="174"/>
      <c r="G327" s="174"/>
      <c r="H327" s="174"/>
      <c r="I327" s="174"/>
      <c r="J327" s="175"/>
    </row>
    <row r="328" spans="2:10" s="171" customFormat="1">
      <c r="B328" s="173"/>
      <c r="C328" s="173"/>
      <c r="D328" s="174"/>
      <c r="E328" s="174"/>
      <c r="F328" s="174"/>
      <c r="G328" s="174"/>
      <c r="H328" s="174"/>
      <c r="I328" s="174"/>
      <c r="J328" s="175"/>
    </row>
    <row r="329" spans="2:10" s="171" customFormat="1">
      <c r="B329" s="173"/>
      <c r="C329" s="173"/>
      <c r="D329" s="174"/>
      <c r="E329" s="174"/>
      <c r="F329" s="174"/>
      <c r="G329" s="174"/>
      <c r="H329" s="174"/>
      <c r="I329" s="174"/>
      <c r="J329" s="175"/>
    </row>
    <row r="330" spans="2:10" s="171" customFormat="1">
      <c r="B330" s="173"/>
      <c r="C330" s="173"/>
      <c r="D330" s="174"/>
      <c r="E330" s="174"/>
      <c r="F330" s="174"/>
      <c r="G330" s="174"/>
      <c r="H330" s="174"/>
      <c r="I330" s="174"/>
      <c r="J330" s="175"/>
    </row>
    <row r="331" spans="2:10" s="171" customFormat="1">
      <c r="B331" s="173"/>
      <c r="C331" s="173"/>
      <c r="D331" s="174"/>
      <c r="E331" s="174"/>
      <c r="F331" s="174"/>
      <c r="G331" s="174"/>
      <c r="H331" s="174"/>
      <c r="I331" s="174"/>
      <c r="J331" s="175"/>
    </row>
    <row r="332" spans="2:10" s="171" customFormat="1">
      <c r="B332" s="173"/>
      <c r="C332" s="173"/>
      <c r="D332" s="174"/>
      <c r="E332" s="174"/>
      <c r="F332" s="174"/>
      <c r="G332" s="174"/>
      <c r="H332" s="174"/>
      <c r="I332" s="174"/>
      <c r="J332" s="175"/>
    </row>
    <row r="333" spans="2:10" s="171" customFormat="1">
      <c r="B333" s="173"/>
      <c r="C333" s="173"/>
      <c r="D333" s="174"/>
      <c r="E333" s="174"/>
      <c r="F333" s="174"/>
      <c r="G333" s="174"/>
      <c r="H333" s="174"/>
      <c r="I333" s="174"/>
      <c r="J333" s="175"/>
    </row>
    <row r="334" spans="2:10" s="171" customFormat="1">
      <c r="B334" s="173"/>
      <c r="C334" s="173"/>
      <c r="D334" s="174"/>
      <c r="E334" s="174"/>
      <c r="F334" s="174"/>
      <c r="G334" s="174"/>
      <c r="H334" s="174"/>
      <c r="I334" s="174"/>
      <c r="J334" s="175"/>
    </row>
    <row r="335" spans="2:10" s="171" customFormat="1">
      <c r="B335" s="173"/>
      <c r="C335" s="173"/>
      <c r="D335" s="174"/>
      <c r="E335" s="174"/>
      <c r="F335" s="174"/>
      <c r="G335" s="174"/>
      <c r="H335" s="174"/>
      <c r="I335" s="174"/>
      <c r="J335" s="175"/>
    </row>
    <row r="336" spans="2:10" s="171" customFormat="1">
      <c r="B336" s="173"/>
      <c r="C336" s="173"/>
      <c r="D336" s="174"/>
      <c r="E336" s="174"/>
      <c r="F336" s="174"/>
      <c r="G336" s="174"/>
      <c r="H336" s="174"/>
      <c r="I336" s="174"/>
      <c r="J336" s="175"/>
    </row>
    <row r="337" spans="2:10" s="171" customFormat="1">
      <c r="B337" s="173"/>
      <c r="C337" s="173"/>
      <c r="D337" s="174"/>
      <c r="E337" s="174"/>
      <c r="F337" s="174"/>
      <c r="G337" s="174"/>
      <c r="H337" s="174"/>
      <c r="I337" s="174"/>
      <c r="J337" s="175"/>
    </row>
    <row r="338" spans="2:10" s="171" customFormat="1">
      <c r="B338" s="173"/>
      <c r="C338" s="173"/>
      <c r="D338" s="174"/>
      <c r="E338" s="174"/>
      <c r="F338" s="174"/>
      <c r="G338" s="174"/>
      <c r="H338" s="174"/>
      <c r="I338" s="174"/>
      <c r="J338" s="175"/>
    </row>
    <row r="339" spans="2:10" s="171" customFormat="1">
      <c r="B339" s="173"/>
      <c r="C339" s="173"/>
      <c r="D339" s="174"/>
      <c r="E339" s="174"/>
      <c r="F339" s="174"/>
      <c r="G339" s="174"/>
      <c r="H339" s="174"/>
      <c r="I339" s="174"/>
      <c r="J339" s="175"/>
    </row>
    <row r="340" spans="2:10" s="171" customFormat="1">
      <c r="B340" s="173"/>
      <c r="C340" s="173"/>
      <c r="D340" s="174"/>
      <c r="E340" s="174"/>
      <c r="F340" s="174"/>
      <c r="G340" s="174"/>
      <c r="H340" s="174"/>
      <c r="I340" s="174"/>
      <c r="J340" s="175"/>
    </row>
    <row r="341" spans="2:10" s="171" customFormat="1">
      <c r="B341" s="173"/>
      <c r="C341" s="173"/>
      <c r="D341" s="174"/>
      <c r="E341" s="174"/>
      <c r="F341" s="174"/>
      <c r="G341" s="174"/>
      <c r="H341" s="174"/>
      <c r="I341" s="174"/>
      <c r="J341" s="175"/>
    </row>
    <row r="342" spans="2:10" s="171" customFormat="1">
      <c r="B342" s="173"/>
      <c r="C342" s="173"/>
      <c r="D342" s="174"/>
      <c r="E342" s="174"/>
      <c r="F342" s="174"/>
      <c r="G342" s="174"/>
      <c r="H342" s="174"/>
      <c r="I342" s="174"/>
      <c r="J342" s="175"/>
    </row>
    <row r="343" spans="2:10" s="171" customFormat="1">
      <c r="B343" s="173"/>
      <c r="C343" s="173"/>
      <c r="D343" s="174"/>
      <c r="E343" s="174"/>
      <c r="F343" s="174"/>
      <c r="G343" s="174"/>
      <c r="H343" s="174"/>
      <c r="I343" s="174"/>
      <c r="J343" s="175"/>
    </row>
    <row r="344" spans="2:10" s="171" customFormat="1">
      <c r="B344" s="173"/>
      <c r="C344" s="173"/>
      <c r="D344" s="174"/>
      <c r="E344" s="174"/>
      <c r="F344" s="174"/>
      <c r="G344" s="174"/>
      <c r="H344" s="174"/>
      <c r="I344" s="174"/>
      <c r="J344" s="175"/>
    </row>
    <row r="345" spans="2:10" s="171" customFormat="1">
      <c r="B345" s="173"/>
      <c r="C345" s="173"/>
      <c r="D345" s="174"/>
      <c r="E345" s="174"/>
      <c r="F345" s="174"/>
      <c r="G345" s="174"/>
      <c r="H345" s="174"/>
      <c r="I345" s="174"/>
      <c r="J345" s="175"/>
    </row>
    <row r="346" spans="2:10" s="171" customFormat="1">
      <c r="B346" s="173"/>
      <c r="C346" s="173"/>
      <c r="D346" s="174"/>
      <c r="E346" s="174"/>
      <c r="F346" s="174"/>
      <c r="G346" s="174"/>
      <c r="H346" s="174"/>
      <c r="I346" s="174"/>
      <c r="J346" s="175"/>
    </row>
    <row r="347" spans="2:10" s="171" customFormat="1">
      <c r="B347" s="173"/>
      <c r="C347" s="173"/>
      <c r="D347" s="174"/>
      <c r="E347" s="174"/>
      <c r="F347" s="174"/>
      <c r="G347" s="174"/>
      <c r="H347" s="174"/>
      <c r="I347" s="174"/>
      <c r="J347" s="175"/>
    </row>
    <row r="348" spans="2:10" s="171" customFormat="1">
      <c r="B348" s="173"/>
      <c r="C348" s="173"/>
      <c r="D348" s="174"/>
      <c r="E348" s="174"/>
      <c r="F348" s="174"/>
      <c r="G348" s="174"/>
      <c r="H348" s="174"/>
      <c r="I348" s="174"/>
      <c r="J348" s="175"/>
    </row>
    <row r="349" spans="2:10" s="171" customFormat="1">
      <c r="B349" s="173"/>
      <c r="C349" s="173"/>
      <c r="D349" s="174"/>
      <c r="E349" s="174"/>
      <c r="F349" s="174"/>
      <c r="G349" s="174"/>
      <c r="H349" s="174"/>
      <c r="I349" s="174"/>
      <c r="J349" s="175"/>
    </row>
    <row r="350" spans="2:10" s="171" customFormat="1">
      <c r="B350" s="173"/>
      <c r="C350" s="173"/>
      <c r="D350" s="174"/>
      <c r="E350" s="174"/>
      <c r="F350" s="174"/>
      <c r="G350" s="174"/>
      <c r="H350" s="174"/>
      <c r="I350" s="174"/>
      <c r="J350" s="175"/>
    </row>
    <row r="351" spans="2:10" s="171" customFormat="1">
      <c r="B351" s="173"/>
      <c r="C351" s="173"/>
      <c r="D351" s="174"/>
      <c r="E351" s="174"/>
      <c r="F351" s="174"/>
      <c r="G351" s="174"/>
      <c r="H351" s="174"/>
      <c r="I351" s="174"/>
      <c r="J351" s="175"/>
    </row>
    <row r="352" spans="2:10" s="171" customFormat="1">
      <c r="B352" s="173"/>
      <c r="C352" s="173"/>
      <c r="D352" s="174"/>
      <c r="E352" s="174"/>
      <c r="F352" s="174"/>
      <c r="G352" s="174"/>
      <c r="H352" s="174"/>
      <c r="I352" s="174"/>
      <c r="J352" s="175"/>
    </row>
    <row r="353" spans="2:10" s="171" customFormat="1">
      <c r="B353" s="173"/>
      <c r="C353" s="173"/>
      <c r="D353" s="174"/>
      <c r="E353" s="174"/>
      <c r="F353" s="174"/>
      <c r="G353" s="174"/>
      <c r="H353" s="174"/>
      <c r="I353" s="174"/>
      <c r="J353" s="175"/>
    </row>
    <row r="354" spans="2:10" s="171" customFormat="1">
      <c r="B354" s="173"/>
      <c r="C354" s="173"/>
      <c r="D354" s="174"/>
      <c r="E354" s="174"/>
      <c r="F354" s="174"/>
      <c r="G354" s="174"/>
      <c r="H354" s="174"/>
      <c r="I354" s="174"/>
      <c r="J354" s="175"/>
    </row>
    <row r="355" spans="2:10" s="171" customFormat="1">
      <c r="B355" s="173"/>
      <c r="C355" s="173"/>
      <c r="D355" s="174"/>
      <c r="E355" s="174"/>
      <c r="F355" s="174"/>
      <c r="G355" s="174"/>
      <c r="H355" s="174"/>
      <c r="I355" s="174"/>
      <c r="J355" s="175"/>
    </row>
    <row r="356" spans="2:10" s="171" customFormat="1">
      <c r="B356" s="173"/>
      <c r="C356" s="173"/>
      <c r="D356" s="174"/>
      <c r="E356" s="174"/>
      <c r="F356" s="174"/>
      <c r="G356" s="174"/>
      <c r="H356" s="174"/>
      <c r="I356" s="174"/>
      <c r="J356" s="175"/>
    </row>
    <row r="357" spans="2:10" s="171" customFormat="1">
      <c r="B357" s="173"/>
      <c r="C357" s="173"/>
      <c r="D357" s="174"/>
      <c r="E357" s="174"/>
      <c r="F357" s="174"/>
      <c r="G357" s="174"/>
      <c r="H357" s="174"/>
      <c r="I357" s="174"/>
      <c r="J357" s="175"/>
    </row>
    <row r="358" spans="2:10" s="171" customFormat="1">
      <c r="B358" s="173"/>
      <c r="C358" s="173"/>
      <c r="D358" s="174"/>
      <c r="E358" s="174"/>
      <c r="F358" s="174"/>
      <c r="G358" s="174"/>
      <c r="H358" s="174"/>
      <c r="I358" s="174"/>
      <c r="J358" s="175"/>
    </row>
    <row r="359" spans="2:10" s="171" customFormat="1">
      <c r="B359" s="173"/>
      <c r="C359" s="173"/>
      <c r="D359" s="174"/>
      <c r="E359" s="174"/>
      <c r="F359" s="174"/>
      <c r="G359" s="174"/>
      <c r="H359" s="174"/>
      <c r="I359" s="174"/>
      <c r="J359" s="175"/>
    </row>
    <row r="360" spans="2:10" s="171" customFormat="1">
      <c r="B360" s="173"/>
      <c r="C360" s="173"/>
      <c r="D360" s="174"/>
      <c r="E360" s="174"/>
      <c r="F360" s="174"/>
      <c r="G360" s="174"/>
      <c r="H360" s="174"/>
      <c r="I360" s="174"/>
      <c r="J360" s="175"/>
    </row>
    <row r="361" spans="2:10" s="171" customFormat="1">
      <c r="B361" s="173"/>
      <c r="C361" s="173"/>
      <c r="D361" s="174"/>
      <c r="E361" s="174"/>
      <c r="F361" s="174"/>
      <c r="G361" s="174"/>
      <c r="H361" s="174"/>
      <c r="I361" s="174"/>
      <c r="J361" s="175"/>
    </row>
    <row r="362" spans="2:10" s="171" customFormat="1">
      <c r="B362" s="173"/>
      <c r="C362" s="173"/>
      <c r="D362" s="174"/>
      <c r="E362" s="174"/>
      <c r="F362" s="174"/>
      <c r="G362" s="174"/>
      <c r="H362" s="174"/>
      <c r="I362" s="174"/>
      <c r="J362" s="175"/>
    </row>
    <row r="363" spans="2:10" s="171" customFormat="1">
      <c r="B363" s="173"/>
      <c r="C363" s="173"/>
      <c r="D363" s="174"/>
      <c r="E363" s="174"/>
      <c r="F363" s="174"/>
      <c r="G363" s="174"/>
      <c r="H363" s="174"/>
      <c r="I363" s="174"/>
      <c r="J363" s="175"/>
    </row>
    <row r="364" spans="2:10" s="171" customFormat="1">
      <c r="B364" s="173"/>
      <c r="C364" s="173"/>
      <c r="D364" s="174"/>
      <c r="E364" s="174"/>
      <c r="F364" s="174"/>
      <c r="G364" s="174"/>
      <c r="H364" s="174"/>
      <c r="I364" s="174"/>
      <c r="J364" s="175"/>
    </row>
    <row r="365" spans="2:10" s="171" customFormat="1">
      <c r="B365" s="173"/>
      <c r="C365" s="173"/>
      <c r="D365" s="174"/>
      <c r="E365" s="174"/>
      <c r="F365" s="174"/>
      <c r="G365" s="174"/>
      <c r="H365" s="174"/>
      <c r="I365" s="174"/>
      <c r="J365" s="175"/>
    </row>
    <row r="366" spans="2:10" s="171" customFormat="1">
      <c r="B366" s="173"/>
      <c r="C366" s="173"/>
      <c r="D366" s="174"/>
      <c r="E366" s="174"/>
      <c r="F366" s="174"/>
      <c r="G366" s="174"/>
      <c r="H366" s="174"/>
      <c r="I366" s="174"/>
      <c r="J366" s="175"/>
    </row>
    <row r="367" spans="2:10" s="171" customFormat="1">
      <c r="B367" s="173"/>
      <c r="C367" s="173"/>
      <c r="D367" s="174"/>
      <c r="E367" s="174"/>
      <c r="F367" s="174"/>
      <c r="G367" s="174"/>
      <c r="H367" s="174"/>
      <c r="I367" s="174"/>
      <c r="J367" s="175"/>
    </row>
    <row r="368" spans="2:10" s="171" customFormat="1">
      <c r="B368" s="173"/>
      <c r="C368" s="173"/>
      <c r="D368" s="174"/>
      <c r="E368" s="174"/>
      <c r="F368" s="174"/>
      <c r="G368" s="174"/>
      <c r="H368" s="174"/>
      <c r="I368" s="174"/>
      <c r="J368" s="175"/>
    </row>
    <row r="369" spans="2:10" s="171" customFormat="1">
      <c r="B369" s="173"/>
      <c r="C369" s="173"/>
      <c r="D369" s="174"/>
      <c r="E369" s="174"/>
      <c r="F369" s="174"/>
      <c r="G369" s="174"/>
      <c r="H369" s="174"/>
      <c r="I369" s="174"/>
      <c r="J369" s="175"/>
    </row>
    <row r="370" spans="2:10" s="171" customFormat="1">
      <c r="B370" s="173"/>
      <c r="C370" s="173"/>
      <c r="D370" s="174"/>
      <c r="E370" s="174"/>
      <c r="F370" s="174"/>
      <c r="G370" s="174"/>
      <c r="H370" s="174"/>
      <c r="I370" s="174"/>
      <c r="J370" s="175"/>
    </row>
    <row r="371" spans="2:10" s="171" customFormat="1">
      <c r="B371" s="173"/>
      <c r="C371" s="173"/>
      <c r="D371" s="174"/>
      <c r="E371" s="174"/>
      <c r="F371" s="174"/>
      <c r="G371" s="174"/>
      <c r="H371" s="174"/>
      <c r="I371" s="174"/>
      <c r="J371" s="175"/>
    </row>
    <row r="372" spans="2:10" s="171" customFormat="1">
      <c r="B372" s="173"/>
      <c r="C372" s="173"/>
      <c r="D372" s="174"/>
      <c r="E372" s="174"/>
      <c r="F372" s="174"/>
      <c r="G372" s="174"/>
      <c r="H372" s="174"/>
      <c r="I372" s="174"/>
      <c r="J372" s="175"/>
    </row>
    <row r="373" spans="2:10" s="171" customFormat="1">
      <c r="B373" s="173"/>
      <c r="C373" s="173"/>
      <c r="D373" s="174"/>
      <c r="E373" s="174"/>
      <c r="F373" s="174"/>
      <c r="G373" s="174"/>
      <c r="H373" s="174"/>
      <c r="I373" s="174"/>
      <c r="J373" s="175"/>
    </row>
    <row r="374" spans="2:10" s="171" customFormat="1">
      <c r="B374" s="173"/>
      <c r="C374" s="173"/>
      <c r="D374" s="174"/>
      <c r="E374" s="174"/>
      <c r="F374" s="174"/>
      <c r="G374" s="174"/>
      <c r="H374" s="174"/>
      <c r="I374" s="174"/>
      <c r="J374" s="175"/>
    </row>
    <row r="375" spans="2:10" s="171" customFormat="1">
      <c r="B375" s="173"/>
      <c r="C375" s="173"/>
      <c r="D375" s="174"/>
      <c r="E375" s="174"/>
      <c r="F375" s="174"/>
      <c r="G375" s="174"/>
      <c r="H375" s="174"/>
      <c r="I375" s="174"/>
      <c r="J375" s="175"/>
    </row>
    <row r="376" spans="2:10" s="171" customFormat="1">
      <c r="B376" s="173"/>
      <c r="C376" s="173"/>
      <c r="D376" s="174"/>
      <c r="E376" s="174"/>
      <c r="F376" s="174"/>
      <c r="G376" s="174"/>
      <c r="H376" s="174"/>
      <c r="I376" s="174"/>
      <c r="J376" s="175"/>
    </row>
    <row r="377" spans="2:10" s="171" customFormat="1">
      <c r="B377" s="173"/>
      <c r="C377" s="173"/>
      <c r="D377" s="174"/>
      <c r="E377" s="174"/>
      <c r="F377" s="174"/>
      <c r="G377" s="174"/>
      <c r="H377" s="174"/>
      <c r="I377" s="174"/>
      <c r="J377" s="175"/>
    </row>
    <row r="378" spans="2:10" s="171" customFormat="1">
      <c r="B378" s="173"/>
      <c r="C378" s="173"/>
      <c r="D378" s="174"/>
      <c r="E378" s="174"/>
      <c r="F378" s="174"/>
      <c r="G378" s="174"/>
      <c r="H378" s="174"/>
      <c r="I378" s="174"/>
      <c r="J378" s="175"/>
    </row>
    <row r="379" spans="2:10" s="171" customFormat="1">
      <c r="B379" s="173"/>
      <c r="C379" s="173"/>
      <c r="D379" s="174"/>
      <c r="E379" s="174"/>
      <c r="F379" s="174"/>
      <c r="G379" s="174"/>
      <c r="H379" s="174"/>
      <c r="I379" s="174"/>
      <c r="J379" s="175"/>
    </row>
    <row r="380" spans="2:10" s="171" customFormat="1">
      <c r="B380" s="173"/>
      <c r="C380" s="173"/>
      <c r="D380" s="174"/>
      <c r="E380" s="174"/>
      <c r="F380" s="174"/>
      <c r="G380" s="174"/>
      <c r="H380" s="174"/>
      <c r="I380" s="174"/>
      <c r="J380" s="175"/>
    </row>
    <row r="381" spans="2:10" s="171" customFormat="1">
      <c r="B381" s="173"/>
      <c r="C381" s="173"/>
      <c r="D381" s="174"/>
      <c r="E381" s="174"/>
      <c r="F381" s="174"/>
      <c r="G381" s="174"/>
      <c r="H381" s="174"/>
      <c r="I381" s="174"/>
      <c r="J381" s="175"/>
    </row>
    <row r="382" spans="2:10" s="171" customFormat="1">
      <c r="B382" s="173"/>
      <c r="C382" s="173"/>
      <c r="D382" s="174"/>
      <c r="E382" s="174"/>
      <c r="F382" s="174"/>
      <c r="G382" s="174"/>
      <c r="H382" s="174"/>
      <c r="I382" s="174"/>
      <c r="J382" s="175"/>
    </row>
    <row r="383" spans="2:10" s="171" customFormat="1">
      <c r="B383" s="173"/>
      <c r="C383" s="173"/>
      <c r="D383" s="174"/>
      <c r="E383" s="174"/>
      <c r="F383" s="174"/>
      <c r="G383" s="174"/>
      <c r="H383" s="174"/>
      <c r="I383" s="174"/>
      <c r="J383" s="175"/>
    </row>
    <row r="384" spans="2:10" s="171" customFormat="1">
      <c r="B384" s="173"/>
      <c r="C384" s="173"/>
      <c r="D384" s="174"/>
      <c r="E384" s="174"/>
      <c r="F384" s="174"/>
      <c r="G384" s="174"/>
      <c r="H384" s="174"/>
      <c r="I384" s="174"/>
      <c r="J384" s="175"/>
    </row>
    <row r="385" spans="2:10" s="171" customFormat="1">
      <c r="B385" s="173"/>
      <c r="C385" s="173"/>
      <c r="D385" s="174"/>
      <c r="E385" s="174"/>
      <c r="F385" s="174"/>
      <c r="G385" s="174"/>
      <c r="H385" s="174"/>
      <c r="I385" s="174"/>
      <c r="J385" s="175"/>
    </row>
    <row r="386" spans="2:10" s="171" customFormat="1">
      <c r="B386" s="173"/>
      <c r="C386" s="173"/>
      <c r="D386" s="174"/>
      <c r="E386" s="174"/>
      <c r="F386" s="174"/>
      <c r="G386" s="174"/>
      <c r="H386" s="174"/>
      <c r="I386" s="174"/>
      <c r="J386" s="175"/>
    </row>
    <row r="387" spans="2:10" s="171" customFormat="1">
      <c r="B387" s="173"/>
      <c r="C387" s="173"/>
      <c r="D387" s="174"/>
      <c r="E387" s="174"/>
      <c r="F387" s="174"/>
      <c r="G387" s="174"/>
      <c r="H387" s="174"/>
      <c r="I387" s="174"/>
      <c r="J387" s="175"/>
    </row>
    <row r="388" spans="2:10" s="171" customFormat="1">
      <c r="B388" s="173"/>
      <c r="C388" s="173"/>
      <c r="D388" s="174"/>
      <c r="E388" s="174"/>
      <c r="F388" s="174"/>
      <c r="G388" s="174"/>
      <c r="H388" s="174"/>
      <c r="I388" s="174"/>
      <c r="J388" s="175"/>
    </row>
    <row r="389" spans="2:10" s="171" customFormat="1">
      <c r="B389" s="173"/>
      <c r="C389" s="173"/>
      <c r="D389" s="174"/>
      <c r="E389" s="174"/>
      <c r="F389" s="174"/>
      <c r="G389" s="174"/>
      <c r="H389" s="174"/>
      <c r="I389" s="174"/>
      <c r="J389" s="175"/>
    </row>
    <row r="390" spans="2:10" s="171" customFormat="1">
      <c r="B390" s="173"/>
      <c r="C390" s="173"/>
      <c r="D390" s="174"/>
      <c r="E390" s="174"/>
      <c r="F390" s="174"/>
      <c r="G390" s="174"/>
      <c r="H390" s="174"/>
      <c r="I390" s="174"/>
      <c r="J390" s="175"/>
    </row>
    <row r="391" spans="2:10" s="171" customFormat="1">
      <c r="B391" s="173"/>
      <c r="C391" s="173"/>
      <c r="D391" s="174"/>
      <c r="E391" s="174"/>
      <c r="F391" s="174"/>
      <c r="G391" s="174"/>
      <c r="H391" s="174"/>
      <c r="I391" s="174"/>
      <c r="J391" s="175"/>
    </row>
    <row r="392" spans="2:10" s="171" customFormat="1">
      <c r="B392" s="173"/>
      <c r="C392" s="173"/>
      <c r="D392" s="174"/>
      <c r="E392" s="174"/>
      <c r="F392" s="174"/>
      <c r="G392" s="174"/>
      <c r="H392" s="174"/>
      <c r="I392" s="174"/>
      <c r="J392" s="175"/>
    </row>
    <row r="393" spans="2:10" s="171" customFormat="1">
      <c r="B393" s="173"/>
      <c r="C393" s="173"/>
      <c r="D393" s="174"/>
      <c r="E393" s="174"/>
      <c r="F393" s="174"/>
      <c r="G393" s="174"/>
      <c r="H393" s="174"/>
      <c r="I393" s="174"/>
      <c r="J393" s="175"/>
    </row>
    <row r="394" spans="2:10" s="171" customFormat="1">
      <c r="B394" s="173"/>
      <c r="C394" s="173"/>
      <c r="D394" s="174"/>
      <c r="E394" s="174"/>
      <c r="F394" s="174"/>
      <c r="G394" s="174"/>
      <c r="H394" s="174"/>
      <c r="I394" s="174"/>
      <c r="J394" s="175"/>
    </row>
    <row r="395" spans="2:10" s="171" customFormat="1">
      <c r="B395" s="173"/>
      <c r="C395" s="173"/>
      <c r="D395" s="174"/>
      <c r="E395" s="174"/>
      <c r="F395" s="174"/>
      <c r="G395" s="174"/>
      <c r="H395" s="174"/>
      <c r="I395" s="174"/>
      <c r="J395" s="175"/>
    </row>
    <row r="396" spans="2:10" s="171" customFormat="1">
      <c r="B396" s="173"/>
      <c r="C396" s="173"/>
      <c r="D396" s="174"/>
      <c r="E396" s="174"/>
      <c r="F396" s="174"/>
      <c r="G396" s="174"/>
      <c r="H396" s="174"/>
      <c r="I396" s="174"/>
      <c r="J396" s="175"/>
    </row>
    <row r="397" spans="2:10" s="171" customFormat="1">
      <c r="B397" s="173"/>
      <c r="C397" s="173"/>
      <c r="D397" s="174"/>
      <c r="E397" s="174"/>
      <c r="F397" s="174"/>
      <c r="G397" s="174"/>
      <c r="H397" s="174"/>
      <c r="I397" s="174"/>
      <c r="J397" s="175"/>
    </row>
    <row r="398" spans="2:10" s="171" customFormat="1">
      <c r="B398" s="173"/>
      <c r="C398" s="173"/>
      <c r="D398" s="174"/>
      <c r="E398" s="174"/>
      <c r="F398" s="174"/>
      <c r="G398" s="174"/>
      <c r="H398" s="174"/>
      <c r="I398" s="174"/>
      <c r="J398" s="175"/>
    </row>
    <row r="399" spans="2:10" s="171" customFormat="1">
      <c r="B399" s="173"/>
      <c r="C399" s="173"/>
      <c r="D399" s="174"/>
      <c r="E399" s="174"/>
      <c r="F399" s="174"/>
      <c r="G399" s="174"/>
      <c r="H399" s="174"/>
      <c r="I399" s="174"/>
      <c r="J399" s="175"/>
    </row>
    <row r="400" spans="2:10" s="171" customFormat="1">
      <c r="B400" s="173"/>
      <c r="C400" s="173"/>
      <c r="D400" s="174"/>
      <c r="E400" s="174"/>
      <c r="F400" s="174"/>
      <c r="G400" s="174"/>
      <c r="H400" s="174"/>
      <c r="I400" s="174"/>
      <c r="J400" s="175"/>
    </row>
    <row r="401" spans="2:10" s="171" customFormat="1">
      <c r="B401" s="173"/>
      <c r="C401" s="173"/>
      <c r="D401" s="174"/>
      <c r="E401" s="174"/>
      <c r="F401" s="174"/>
      <c r="G401" s="174"/>
      <c r="H401" s="174"/>
      <c r="I401" s="174"/>
      <c r="J401" s="175"/>
    </row>
    <row r="402" spans="2:10" s="171" customFormat="1">
      <c r="B402" s="173"/>
      <c r="C402" s="173"/>
      <c r="D402" s="174"/>
      <c r="E402" s="174"/>
      <c r="F402" s="174"/>
      <c r="G402" s="174"/>
      <c r="H402" s="174"/>
      <c r="I402" s="174"/>
      <c r="J402" s="175"/>
    </row>
    <row r="403" spans="2:10" s="171" customFormat="1">
      <c r="B403" s="173"/>
      <c r="C403" s="173"/>
      <c r="D403" s="174"/>
      <c r="E403" s="174"/>
      <c r="F403" s="174"/>
      <c r="G403" s="174"/>
      <c r="H403" s="174"/>
      <c r="I403" s="174"/>
      <c r="J403" s="175"/>
    </row>
    <row r="404" spans="2:10" s="171" customFormat="1">
      <c r="B404" s="173"/>
      <c r="C404" s="173"/>
      <c r="D404" s="174"/>
      <c r="E404" s="174"/>
      <c r="F404" s="174"/>
      <c r="G404" s="174"/>
      <c r="H404" s="174"/>
      <c r="I404" s="174"/>
      <c r="J404" s="175"/>
    </row>
    <row r="405" spans="2:10" s="171" customFormat="1">
      <c r="B405" s="173"/>
      <c r="C405" s="173"/>
      <c r="D405" s="174"/>
      <c r="E405" s="174"/>
      <c r="F405" s="174"/>
      <c r="G405" s="174"/>
      <c r="H405" s="174"/>
      <c r="I405" s="174"/>
      <c r="J405" s="175"/>
    </row>
    <row r="406" spans="2:10" s="171" customFormat="1">
      <c r="B406" s="173"/>
      <c r="C406" s="173"/>
      <c r="D406" s="174"/>
      <c r="E406" s="174"/>
      <c r="F406" s="174"/>
      <c r="G406" s="174"/>
      <c r="H406" s="174"/>
      <c r="I406" s="174"/>
      <c r="J406" s="175"/>
    </row>
    <row r="407" spans="2:10" s="171" customFormat="1">
      <c r="B407" s="173"/>
      <c r="C407" s="173"/>
      <c r="D407" s="174"/>
      <c r="E407" s="174"/>
      <c r="F407" s="174"/>
      <c r="G407" s="174"/>
      <c r="H407" s="174"/>
      <c r="I407" s="174"/>
      <c r="J407" s="175"/>
    </row>
    <row r="408" spans="2:10" s="171" customFormat="1">
      <c r="B408" s="173"/>
      <c r="C408" s="173"/>
      <c r="D408" s="174"/>
      <c r="E408" s="174"/>
      <c r="F408" s="174"/>
      <c r="G408" s="174"/>
      <c r="H408" s="174"/>
      <c r="I408" s="174"/>
      <c r="J408" s="175"/>
    </row>
    <row r="409" spans="2:10" s="171" customFormat="1">
      <c r="B409" s="173"/>
      <c r="C409" s="173"/>
      <c r="D409" s="174"/>
      <c r="E409" s="174"/>
      <c r="F409" s="174"/>
      <c r="G409" s="174"/>
      <c r="H409" s="174"/>
      <c r="I409" s="174"/>
      <c r="J409" s="175"/>
    </row>
    <row r="410" spans="2:10" s="171" customFormat="1">
      <c r="B410" s="173"/>
      <c r="C410" s="173"/>
      <c r="D410" s="174"/>
      <c r="E410" s="174"/>
      <c r="F410" s="174"/>
      <c r="G410" s="174"/>
      <c r="H410" s="174"/>
      <c r="I410" s="174"/>
      <c r="J410" s="175"/>
    </row>
    <row r="411" spans="2:10" s="171" customFormat="1">
      <c r="B411" s="173"/>
      <c r="C411" s="173"/>
      <c r="D411" s="174"/>
      <c r="E411" s="174"/>
      <c r="F411" s="174"/>
      <c r="G411" s="174"/>
      <c r="H411" s="174"/>
      <c r="I411" s="174"/>
      <c r="J411" s="175"/>
    </row>
    <row r="412" spans="2:10" s="171" customFormat="1">
      <c r="B412" s="173"/>
      <c r="C412" s="173"/>
      <c r="D412" s="174"/>
      <c r="E412" s="174"/>
      <c r="F412" s="174"/>
      <c r="G412" s="174"/>
      <c r="H412" s="174"/>
      <c r="I412" s="174"/>
      <c r="J412" s="175"/>
    </row>
    <row r="413" spans="2:10" s="171" customFormat="1">
      <c r="B413" s="173"/>
      <c r="C413" s="173"/>
      <c r="D413" s="174"/>
      <c r="E413" s="174"/>
      <c r="F413" s="174"/>
      <c r="G413" s="174"/>
      <c r="H413" s="174"/>
      <c r="I413" s="174"/>
      <c r="J413" s="175"/>
    </row>
    <row r="414" spans="2:10" s="171" customFormat="1">
      <c r="B414" s="173"/>
      <c r="C414" s="173"/>
      <c r="D414" s="174"/>
      <c r="E414" s="174"/>
      <c r="F414" s="174"/>
      <c r="G414" s="174"/>
      <c r="H414" s="174"/>
      <c r="I414" s="174"/>
      <c r="J414" s="175"/>
    </row>
    <row r="415" spans="2:10" s="171" customFormat="1">
      <c r="B415" s="173"/>
      <c r="C415" s="173"/>
      <c r="D415" s="174"/>
      <c r="E415" s="174"/>
      <c r="F415" s="174"/>
      <c r="G415" s="174"/>
      <c r="H415" s="174"/>
      <c r="I415" s="174"/>
      <c r="J415" s="175"/>
    </row>
    <row r="416" spans="2:10" s="171" customFormat="1">
      <c r="B416" s="173"/>
      <c r="C416" s="173"/>
      <c r="D416" s="174"/>
      <c r="E416" s="174"/>
      <c r="F416" s="174"/>
      <c r="G416" s="174"/>
      <c r="H416" s="174"/>
      <c r="I416" s="174"/>
      <c r="J416" s="175"/>
    </row>
    <row r="417" spans="2:10" s="171" customFormat="1">
      <c r="B417" s="173"/>
      <c r="C417" s="173"/>
      <c r="D417" s="174"/>
      <c r="E417" s="174"/>
      <c r="F417" s="174"/>
      <c r="G417" s="174"/>
      <c r="H417" s="174"/>
      <c r="I417" s="174"/>
      <c r="J417" s="175"/>
    </row>
    <row r="418" spans="2:10" s="171" customFormat="1">
      <c r="B418" s="173"/>
      <c r="C418" s="173"/>
      <c r="D418" s="174"/>
      <c r="E418" s="174"/>
      <c r="F418" s="174"/>
      <c r="G418" s="174"/>
      <c r="H418" s="174"/>
      <c r="I418" s="174"/>
      <c r="J418" s="175"/>
    </row>
    <row r="419" spans="2:10" s="171" customFormat="1">
      <c r="B419" s="173"/>
      <c r="C419" s="173"/>
      <c r="D419" s="174"/>
      <c r="E419" s="174"/>
      <c r="F419" s="174"/>
      <c r="G419" s="174"/>
      <c r="H419" s="174"/>
      <c r="I419" s="174"/>
      <c r="J419" s="175"/>
    </row>
    <row r="420" spans="2:10" s="171" customFormat="1">
      <c r="B420" s="173"/>
      <c r="C420" s="173"/>
      <c r="D420" s="174"/>
      <c r="E420" s="174"/>
      <c r="F420" s="174"/>
      <c r="G420" s="174"/>
      <c r="H420" s="174"/>
      <c r="I420" s="174"/>
      <c r="J420" s="175"/>
    </row>
    <row r="421" spans="2:10" s="171" customFormat="1">
      <c r="B421" s="173"/>
      <c r="C421" s="173"/>
      <c r="D421" s="174"/>
      <c r="E421" s="174"/>
      <c r="F421" s="174"/>
      <c r="G421" s="174"/>
      <c r="H421" s="174"/>
      <c r="I421" s="174"/>
      <c r="J421" s="175"/>
    </row>
    <row r="422" spans="2:10" s="171" customFormat="1">
      <c r="B422" s="173"/>
      <c r="C422" s="173"/>
      <c r="D422" s="174"/>
      <c r="E422" s="174"/>
      <c r="F422" s="174"/>
      <c r="G422" s="174"/>
      <c r="H422" s="174"/>
      <c r="I422" s="174"/>
      <c r="J422" s="175"/>
    </row>
    <row r="423" spans="2:10" s="171" customFormat="1">
      <c r="B423" s="173"/>
      <c r="C423" s="173"/>
      <c r="D423" s="174"/>
      <c r="E423" s="174"/>
      <c r="F423" s="174"/>
      <c r="G423" s="174"/>
      <c r="H423" s="174"/>
      <c r="I423" s="174"/>
      <c r="J423" s="175"/>
    </row>
    <row r="424" spans="2:10" s="171" customFormat="1">
      <c r="B424" s="173"/>
      <c r="C424" s="173"/>
      <c r="D424" s="174"/>
      <c r="E424" s="174"/>
      <c r="F424" s="174"/>
      <c r="G424" s="174"/>
      <c r="H424" s="174"/>
      <c r="I424" s="174"/>
      <c r="J424" s="175"/>
    </row>
    <row r="425" spans="2:10" s="171" customFormat="1">
      <c r="B425" s="173"/>
      <c r="C425" s="173"/>
      <c r="D425" s="174"/>
      <c r="E425" s="174"/>
      <c r="F425" s="174"/>
      <c r="G425" s="174"/>
      <c r="H425" s="174"/>
      <c r="I425" s="174"/>
      <c r="J425" s="175"/>
    </row>
    <row r="426" spans="2:10" s="171" customFormat="1">
      <c r="B426" s="173"/>
      <c r="C426" s="173"/>
      <c r="D426" s="174"/>
      <c r="E426" s="174"/>
      <c r="F426" s="174"/>
      <c r="G426" s="174"/>
      <c r="H426" s="174"/>
      <c r="I426" s="174"/>
      <c r="J426" s="175"/>
    </row>
    <row r="427" spans="2:10" s="171" customFormat="1">
      <c r="B427" s="173"/>
      <c r="C427" s="173"/>
      <c r="D427" s="174"/>
      <c r="E427" s="174"/>
      <c r="F427" s="174"/>
      <c r="G427" s="174"/>
      <c r="H427" s="174"/>
      <c r="I427" s="174"/>
      <c r="J427" s="175"/>
    </row>
    <row r="428" spans="2:10" s="171" customFormat="1">
      <c r="B428" s="173"/>
      <c r="C428" s="173"/>
      <c r="D428" s="174"/>
      <c r="E428" s="174"/>
      <c r="F428" s="174"/>
      <c r="G428" s="174"/>
      <c r="H428" s="174"/>
      <c r="I428" s="174"/>
      <c r="J428" s="175"/>
    </row>
    <row r="429" spans="2:10" s="171" customFormat="1">
      <c r="B429" s="173"/>
      <c r="C429" s="173"/>
      <c r="D429" s="174"/>
      <c r="E429" s="174"/>
      <c r="F429" s="174"/>
      <c r="G429" s="174"/>
      <c r="H429" s="174"/>
      <c r="I429" s="174"/>
      <c r="J429" s="175"/>
    </row>
    <row r="430" spans="2:10" s="171" customFormat="1">
      <c r="B430" s="173"/>
      <c r="C430" s="173"/>
      <c r="D430" s="174"/>
      <c r="E430" s="174"/>
      <c r="F430" s="174"/>
      <c r="G430" s="174"/>
      <c r="H430" s="174"/>
      <c r="I430" s="174"/>
      <c r="J430" s="175"/>
    </row>
    <row r="431" spans="2:10" s="171" customFormat="1">
      <c r="B431" s="173"/>
      <c r="C431" s="173"/>
      <c r="D431" s="174"/>
      <c r="E431" s="174"/>
      <c r="F431" s="174"/>
      <c r="G431" s="174"/>
      <c r="H431" s="174"/>
      <c r="I431" s="174"/>
      <c r="J431" s="175"/>
    </row>
    <row r="432" spans="2:10" s="171" customFormat="1">
      <c r="B432" s="173"/>
      <c r="C432" s="173"/>
      <c r="D432" s="174"/>
      <c r="E432" s="174"/>
      <c r="F432" s="174"/>
      <c r="G432" s="174"/>
      <c r="H432" s="174"/>
      <c r="I432" s="174"/>
      <c r="J432" s="175"/>
    </row>
    <row r="433" spans="2:10" s="171" customFormat="1">
      <c r="B433" s="173"/>
      <c r="C433" s="173"/>
      <c r="D433" s="174"/>
      <c r="E433" s="174"/>
      <c r="F433" s="174"/>
      <c r="G433" s="174"/>
      <c r="H433" s="174"/>
      <c r="I433" s="174"/>
      <c r="J433" s="175"/>
    </row>
    <row r="434" spans="2:10" s="171" customFormat="1">
      <c r="B434" s="173"/>
      <c r="C434" s="173"/>
      <c r="D434" s="174"/>
      <c r="E434" s="174"/>
      <c r="F434" s="174"/>
      <c r="G434" s="174"/>
      <c r="H434" s="174"/>
      <c r="I434" s="174"/>
      <c r="J434" s="175"/>
    </row>
    <row r="435" spans="2:10" s="171" customFormat="1">
      <c r="B435" s="173"/>
      <c r="C435" s="173"/>
      <c r="D435" s="174"/>
      <c r="E435" s="174"/>
      <c r="F435" s="174"/>
      <c r="G435" s="174"/>
      <c r="H435" s="174"/>
      <c r="I435" s="174"/>
      <c r="J435" s="175"/>
    </row>
    <row r="436" spans="2:10" s="171" customFormat="1">
      <c r="B436" s="173"/>
      <c r="C436" s="173"/>
      <c r="D436" s="174"/>
      <c r="E436" s="174"/>
      <c r="F436" s="174"/>
      <c r="G436" s="174"/>
      <c r="H436" s="174"/>
      <c r="I436" s="174"/>
      <c r="J436" s="175"/>
    </row>
    <row r="437" spans="2:10" s="171" customFormat="1">
      <c r="B437" s="173"/>
      <c r="C437" s="173"/>
      <c r="D437" s="174"/>
      <c r="E437" s="174"/>
      <c r="F437" s="174"/>
      <c r="G437" s="174"/>
      <c r="H437" s="174"/>
      <c r="I437" s="174"/>
      <c r="J437" s="175"/>
    </row>
    <row r="438" spans="2:10" s="171" customFormat="1">
      <c r="B438" s="173"/>
      <c r="C438" s="173"/>
      <c r="D438" s="174"/>
      <c r="E438" s="174"/>
      <c r="F438" s="174"/>
      <c r="G438" s="174"/>
      <c r="H438" s="174"/>
      <c r="I438" s="174"/>
      <c r="J438" s="175"/>
    </row>
    <row r="439" spans="2:10" s="171" customFormat="1">
      <c r="B439" s="173"/>
      <c r="C439" s="173"/>
      <c r="D439" s="174"/>
      <c r="E439" s="174"/>
      <c r="F439" s="174"/>
      <c r="G439" s="174"/>
      <c r="H439" s="174"/>
      <c r="I439" s="174"/>
      <c r="J439" s="175"/>
    </row>
    <row r="440" spans="2:10" s="171" customFormat="1">
      <c r="B440" s="173"/>
      <c r="C440" s="173"/>
      <c r="D440" s="174"/>
      <c r="E440" s="174"/>
      <c r="F440" s="174"/>
      <c r="G440" s="174"/>
      <c r="H440" s="174"/>
      <c r="I440" s="174"/>
      <c r="J440" s="175"/>
    </row>
    <row r="441" spans="2:10" s="171" customFormat="1">
      <c r="B441" s="173"/>
      <c r="C441" s="173"/>
      <c r="D441" s="174"/>
      <c r="E441" s="174"/>
      <c r="F441" s="174"/>
      <c r="G441" s="174"/>
      <c r="H441" s="174"/>
      <c r="I441" s="174"/>
      <c r="J441" s="175"/>
    </row>
    <row r="442" spans="2:10" s="171" customFormat="1">
      <c r="B442" s="173"/>
      <c r="C442" s="173"/>
      <c r="D442" s="174"/>
      <c r="E442" s="174"/>
      <c r="F442" s="174"/>
      <c r="G442" s="174"/>
      <c r="H442" s="174"/>
      <c r="I442" s="174"/>
      <c r="J442" s="175"/>
    </row>
    <row r="443" spans="2:10" s="171" customFormat="1">
      <c r="B443" s="173"/>
      <c r="C443" s="173"/>
      <c r="D443" s="174"/>
      <c r="E443" s="174"/>
      <c r="F443" s="174"/>
      <c r="G443" s="174"/>
      <c r="H443" s="174"/>
      <c r="I443" s="174"/>
      <c r="J443" s="175"/>
    </row>
    <row r="444" spans="2:10" s="171" customFormat="1">
      <c r="B444" s="173"/>
      <c r="C444" s="173"/>
      <c r="D444" s="174"/>
      <c r="E444" s="174"/>
      <c r="F444" s="174"/>
      <c r="G444" s="174"/>
      <c r="H444" s="174"/>
      <c r="I444" s="174"/>
      <c r="J444" s="175"/>
    </row>
    <row r="445" spans="2:10" s="171" customFormat="1">
      <c r="B445" s="173"/>
      <c r="C445" s="173"/>
      <c r="D445" s="174"/>
      <c r="E445" s="174"/>
      <c r="F445" s="174"/>
      <c r="G445" s="174"/>
      <c r="H445" s="174"/>
      <c r="I445" s="174"/>
      <c r="J445" s="175"/>
    </row>
    <row r="446" spans="2:10" s="171" customFormat="1">
      <c r="B446" s="173"/>
      <c r="C446" s="173"/>
      <c r="D446" s="174"/>
      <c r="E446" s="174"/>
      <c r="F446" s="174"/>
      <c r="G446" s="174"/>
      <c r="H446" s="174"/>
      <c r="I446" s="174"/>
      <c r="J446" s="175"/>
    </row>
    <row r="447" spans="2:10" s="171" customFormat="1">
      <c r="B447" s="173"/>
      <c r="C447" s="173"/>
      <c r="D447" s="174"/>
      <c r="E447" s="174"/>
      <c r="F447" s="174"/>
      <c r="G447" s="174"/>
      <c r="H447" s="174"/>
      <c r="I447" s="174"/>
      <c r="J447" s="175"/>
    </row>
    <row r="448" spans="2:10" s="171" customFormat="1">
      <c r="B448" s="173"/>
      <c r="C448" s="173"/>
      <c r="D448" s="174"/>
      <c r="E448" s="174"/>
      <c r="F448" s="174"/>
      <c r="G448" s="174"/>
      <c r="H448" s="174"/>
      <c r="I448" s="174"/>
      <c r="J448" s="175"/>
    </row>
    <row r="449" spans="2:10" s="171" customFormat="1">
      <c r="B449" s="173"/>
      <c r="C449" s="173"/>
      <c r="D449" s="174"/>
      <c r="E449" s="174"/>
      <c r="F449" s="174"/>
      <c r="G449" s="174"/>
      <c r="H449" s="174"/>
      <c r="I449" s="174"/>
      <c r="J449" s="175"/>
    </row>
    <row r="450" spans="2:10" s="171" customFormat="1">
      <c r="B450" s="173"/>
      <c r="C450" s="173"/>
      <c r="D450" s="174"/>
      <c r="E450" s="174"/>
      <c r="F450" s="174"/>
      <c r="G450" s="174"/>
      <c r="H450" s="174"/>
      <c r="I450" s="174"/>
      <c r="J450" s="175"/>
    </row>
    <row r="451" spans="2:10" s="171" customFormat="1">
      <c r="B451" s="173"/>
      <c r="C451" s="173"/>
      <c r="D451" s="174"/>
      <c r="E451" s="174"/>
      <c r="F451" s="174"/>
      <c r="G451" s="174"/>
      <c r="H451" s="174"/>
      <c r="I451" s="174"/>
      <c r="J451" s="175"/>
    </row>
    <row r="452" spans="2:10" s="171" customFormat="1">
      <c r="B452" s="173"/>
      <c r="C452" s="173"/>
      <c r="D452" s="174"/>
      <c r="E452" s="174"/>
      <c r="F452" s="174"/>
      <c r="G452" s="174"/>
      <c r="H452" s="174"/>
      <c r="I452" s="174"/>
      <c r="J452" s="175"/>
    </row>
    <row r="453" spans="2:10" s="171" customFormat="1">
      <c r="B453" s="173"/>
      <c r="C453" s="173"/>
      <c r="D453" s="174"/>
      <c r="E453" s="174"/>
      <c r="F453" s="174"/>
      <c r="G453" s="174"/>
      <c r="H453" s="174"/>
      <c r="I453" s="174"/>
      <c r="J453" s="175"/>
    </row>
    <row r="454" spans="2:10" s="171" customFormat="1">
      <c r="B454" s="173"/>
      <c r="C454" s="173"/>
      <c r="D454" s="174"/>
      <c r="E454" s="174"/>
      <c r="F454" s="174"/>
      <c r="G454" s="174"/>
      <c r="H454" s="174"/>
      <c r="I454" s="174"/>
      <c r="J454" s="175"/>
    </row>
    <row r="455" spans="2:10" s="171" customFormat="1">
      <c r="B455" s="173"/>
      <c r="C455" s="173"/>
      <c r="D455" s="174"/>
      <c r="E455" s="174"/>
      <c r="F455" s="174"/>
      <c r="G455" s="174"/>
      <c r="H455" s="174"/>
      <c r="I455" s="174"/>
      <c r="J455" s="175"/>
    </row>
    <row r="456" spans="2:10" s="171" customFormat="1">
      <c r="B456" s="173"/>
      <c r="C456" s="173"/>
      <c r="D456" s="174"/>
      <c r="E456" s="174"/>
      <c r="F456" s="174"/>
      <c r="G456" s="174"/>
      <c r="H456" s="174"/>
      <c r="I456" s="174"/>
      <c r="J456" s="175"/>
    </row>
    <row r="457" spans="2:10" s="171" customFormat="1">
      <c r="B457" s="173"/>
      <c r="C457" s="173"/>
      <c r="D457" s="174"/>
      <c r="E457" s="174"/>
      <c r="F457" s="174"/>
      <c r="G457" s="174"/>
      <c r="H457" s="174"/>
      <c r="I457" s="174"/>
      <c r="J457" s="175"/>
    </row>
    <row r="458" spans="2:10" s="171" customFormat="1">
      <c r="B458" s="173"/>
      <c r="C458" s="173"/>
      <c r="D458" s="174"/>
      <c r="E458" s="174"/>
      <c r="F458" s="174"/>
      <c r="G458" s="174"/>
      <c r="H458" s="174"/>
      <c r="I458" s="174"/>
      <c r="J458" s="175"/>
    </row>
    <row r="459" spans="2:10" s="171" customFormat="1">
      <c r="B459" s="173"/>
      <c r="C459" s="173"/>
      <c r="D459" s="174"/>
      <c r="E459" s="174"/>
      <c r="F459" s="174"/>
      <c r="G459" s="174"/>
      <c r="H459" s="174"/>
      <c r="I459" s="174"/>
      <c r="J459" s="175"/>
    </row>
    <row r="460" spans="2:10" s="171" customFormat="1">
      <c r="B460" s="173"/>
      <c r="C460" s="173"/>
      <c r="D460" s="174"/>
      <c r="E460" s="174"/>
      <c r="F460" s="174"/>
      <c r="G460" s="174"/>
      <c r="H460" s="174"/>
      <c r="I460" s="174"/>
      <c r="J460" s="175"/>
    </row>
    <row r="461" spans="2:10" s="171" customFormat="1">
      <c r="B461" s="173"/>
      <c r="C461" s="173"/>
      <c r="D461" s="174"/>
      <c r="E461" s="174"/>
      <c r="F461" s="174"/>
      <c r="G461" s="174"/>
      <c r="H461" s="174"/>
      <c r="I461" s="174"/>
      <c r="J461" s="175"/>
    </row>
    <row r="462" spans="2:10" s="171" customFormat="1">
      <c r="B462" s="173"/>
      <c r="C462" s="173"/>
      <c r="D462" s="174"/>
      <c r="E462" s="174"/>
      <c r="F462" s="174"/>
      <c r="G462" s="174"/>
      <c r="H462" s="174"/>
      <c r="I462" s="174"/>
      <c r="J462" s="175"/>
    </row>
    <row r="463" spans="2:10" s="171" customFormat="1">
      <c r="B463" s="173"/>
      <c r="C463" s="173"/>
      <c r="D463" s="174"/>
      <c r="E463" s="174"/>
      <c r="F463" s="174"/>
      <c r="G463" s="174"/>
      <c r="H463" s="174"/>
      <c r="I463" s="174"/>
      <c r="J463" s="175"/>
    </row>
    <row r="464" spans="2:10" s="171" customFormat="1">
      <c r="B464" s="173"/>
      <c r="C464" s="173"/>
      <c r="D464" s="174"/>
      <c r="E464" s="174"/>
      <c r="F464" s="174"/>
      <c r="G464" s="174"/>
      <c r="H464" s="174"/>
      <c r="I464" s="174"/>
      <c r="J464" s="175"/>
    </row>
    <row r="465" spans="2:10" s="171" customFormat="1">
      <c r="B465" s="173"/>
      <c r="C465" s="173"/>
      <c r="D465" s="174"/>
      <c r="E465" s="174"/>
      <c r="F465" s="174"/>
      <c r="G465" s="174"/>
      <c r="H465" s="174"/>
      <c r="I465" s="174"/>
      <c r="J465" s="175"/>
    </row>
    <row r="466" spans="2:10" s="171" customFormat="1">
      <c r="B466" s="173"/>
      <c r="C466" s="173"/>
      <c r="D466" s="174"/>
      <c r="E466" s="174"/>
      <c r="F466" s="174"/>
      <c r="G466" s="174"/>
      <c r="H466" s="174"/>
      <c r="I466" s="174"/>
      <c r="J466" s="175"/>
    </row>
    <row r="467" spans="2:10" s="171" customFormat="1">
      <c r="B467" s="173"/>
      <c r="C467" s="173"/>
      <c r="D467" s="174"/>
      <c r="E467" s="174"/>
      <c r="F467" s="174"/>
      <c r="G467" s="174"/>
      <c r="H467" s="174"/>
      <c r="I467" s="174"/>
      <c r="J467" s="175"/>
    </row>
    <row r="468" spans="2:10" s="171" customFormat="1">
      <c r="B468" s="173"/>
      <c r="C468" s="173"/>
      <c r="D468" s="174"/>
      <c r="E468" s="174"/>
      <c r="F468" s="174"/>
      <c r="G468" s="174"/>
      <c r="H468" s="174"/>
      <c r="I468" s="174"/>
      <c r="J468" s="175"/>
    </row>
    <row r="469" spans="2:10" s="171" customFormat="1">
      <c r="B469" s="173"/>
      <c r="C469" s="173"/>
      <c r="D469" s="174"/>
      <c r="E469" s="174"/>
      <c r="F469" s="174"/>
      <c r="G469" s="174"/>
      <c r="H469" s="174"/>
      <c r="I469" s="174"/>
      <c r="J469" s="175"/>
    </row>
    <row r="470" spans="2:10" s="171" customFormat="1">
      <c r="B470" s="173"/>
      <c r="C470" s="173"/>
      <c r="D470" s="174"/>
      <c r="E470" s="174"/>
      <c r="F470" s="174"/>
      <c r="G470" s="174"/>
      <c r="H470" s="174"/>
      <c r="I470" s="174"/>
      <c r="J470" s="175"/>
    </row>
    <row r="471" spans="2:10" s="171" customFormat="1">
      <c r="B471" s="173"/>
      <c r="C471" s="173"/>
      <c r="D471" s="174"/>
      <c r="E471" s="174"/>
      <c r="F471" s="174"/>
      <c r="G471" s="174"/>
      <c r="H471" s="174"/>
      <c r="I471" s="174"/>
      <c r="J471" s="175"/>
    </row>
    <row r="472" spans="2:10" s="171" customFormat="1">
      <c r="B472" s="173"/>
      <c r="C472" s="173"/>
      <c r="D472" s="174"/>
      <c r="E472" s="174"/>
      <c r="F472" s="174"/>
      <c r="G472" s="174"/>
      <c r="H472" s="174"/>
      <c r="I472" s="174"/>
      <c r="J472" s="175"/>
    </row>
    <row r="473" spans="2:10" s="171" customFormat="1">
      <c r="B473" s="173"/>
      <c r="C473" s="173"/>
      <c r="D473" s="174"/>
      <c r="E473" s="174"/>
      <c r="F473" s="174"/>
      <c r="G473" s="174"/>
      <c r="H473" s="174"/>
      <c r="I473" s="174"/>
      <c r="J473" s="175"/>
    </row>
    <row r="474" spans="2:10" s="171" customFormat="1">
      <c r="B474" s="173"/>
      <c r="C474" s="173"/>
      <c r="D474" s="174"/>
      <c r="E474" s="174"/>
      <c r="F474" s="174"/>
      <c r="G474" s="174"/>
      <c r="H474" s="174"/>
      <c r="I474" s="174"/>
      <c r="J474" s="175"/>
    </row>
    <row r="475" spans="2:10" s="171" customFormat="1">
      <c r="B475" s="173"/>
      <c r="C475" s="173"/>
      <c r="D475" s="174"/>
      <c r="E475" s="174"/>
      <c r="F475" s="174"/>
      <c r="G475" s="174"/>
      <c r="H475" s="174"/>
      <c r="I475" s="174"/>
      <c r="J475" s="175"/>
    </row>
    <row r="476" spans="2:10" s="171" customFormat="1">
      <c r="B476" s="173"/>
      <c r="C476" s="173"/>
      <c r="D476" s="174"/>
      <c r="E476" s="174"/>
      <c r="F476" s="174"/>
      <c r="G476" s="174"/>
      <c r="H476" s="174"/>
      <c r="I476" s="174"/>
      <c r="J476" s="175"/>
    </row>
    <row r="477" spans="2:10" s="171" customFormat="1">
      <c r="B477" s="173"/>
      <c r="C477" s="173"/>
      <c r="D477" s="174"/>
      <c r="E477" s="174"/>
      <c r="F477" s="174"/>
      <c r="G477" s="174"/>
      <c r="H477" s="174"/>
      <c r="I477" s="174"/>
      <c r="J477" s="175"/>
    </row>
    <row r="478" spans="2:10" s="171" customFormat="1">
      <c r="B478" s="173"/>
      <c r="C478" s="173"/>
      <c r="D478" s="174"/>
      <c r="E478" s="174"/>
      <c r="F478" s="174"/>
      <c r="G478" s="174"/>
      <c r="H478" s="174"/>
      <c r="I478" s="174"/>
      <c r="J478" s="175"/>
    </row>
    <row r="479" spans="2:10" s="171" customFormat="1">
      <c r="B479" s="173"/>
      <c r="C479" s="173"/>
      <c r="D479" s="174"/>
      <c r="E479" s="174"/>
      <c r="F479" s="174"/>
      <c r="G479" s="174"/>
      <c r="H479" s="174"/>
      <c r="I479" s="174"/>
      <c r="J479" s="175"/>
    </row>
    <row r="480" spans="2:10" s="171" customFormat="1">
      <c r="B480" s="173"/>
      <c r="C480" s="173"/>
      <c r="D480" s="174"/>
      <c r="E480" s="174"/>
      <c r="F480" s="174"/>
      <c r="G480" s="174"/>
      <c r="H480" s="174"/>
      <c r="I480" s="174"/>
      <c r="J480" s="175"/>
    </row>
    <row r="481" spans="2:10" s="171" customFormat="1">
      <c r="B481" s="173"/>
      <c r="C481" s="173"/>
      <c r="D481" s="174"/>
      <c r="E481" s="174"/>
      <c r="F481" s="174"/>
      <c r="G481" s="174"/>
      <c r="H481" s="174"/>
      <c r="I481" s="174"/>
      <c r="J481" s="175"/>
    </row>
    <row r="482" spans="2:10" s="171" customFormat="1">
      <c r="B482" s="173"/>
      <c r="C482" s="173"/>
      <c r="D482" s="174"/>
      <c r="E482" s="174"/>
      <c r="F482" s="174"/>
      <c r="G482" s="174"/>
      <c r="H482" s="174"/>
      <c r="I482" s="174"/>
      <c r="J482" s="175"/>
    </row>
    <row r="483" spans="2:10" s="171" customFormat="1">
      <c r="B483" s="173"/>
      <c r="C483" s="173"/>
      <c r="D483" s="174"/>
      <c r="E483" s="174"/>
      <c r="F483" s="174"/>
      <c r="G483" s="174"/>
      <c r="H483" s="174"/>
      <c r="I483" s="174"/>
      <c r="J483" s="175"/>
    </row>
    <row r="484" spans="2:10" s="171" customFormat="1">
      <c r="B484" s="173"/>
      <c r="C484" s="173"/>
      <c r="D484" s="174"/>
      <c r="E484" s="174"/>
      <c r="F484" s="174"/>
      <c r="G484" s="174"/>
      <c r="H484" s="174"/>
      <c r="I484" s="174"/>
      <c r="J484" s="175"/>
    </row>
    <row r="485" spans="2:10" s="171" customFormat="1">
      <c r="B485" s="173"/>
      <c r="C485" s="173"/>
      <c r="D485" s="174"/>
      <c r="E485" s="174"/>
      <c r="F485" s="174"/>
      <c r="G485" s="174"/>
      <c r="H485" s="174"/>
      <c r="I485" s="174"/>
      <c r="J485" s="175"/>
    </row>
    <row r="486" spans="2:10" s="171" customFormat="1">
      <c r="B486" s="173"/>
      <c r="C486" s="173"/>
      <c r="D486" s="174"/>
      <c r="E486" s="174"/>
      <c r="F486" s="174"/>
      <c r="G486" s="174"/>
      <c r="H486" s="174"/>
      <c r="I486" s="174"/>
      <c r="J486" s="175"/>
    </row>
    <row r="487" spans="2:10" s="171" customFormat="1">
      <c r="B487" s="173"/>
      <c r="C487" s="173"/>
      <c r="D487" s="174"/>
      <c r="E487" s="174"/>
      <c r="F487" s="174"/>
      <c r="G487" s="174"/>
      <c r="H487" s="174"/>
      <c r="I487" s="174"/>
      <c r="J487" s="175"/>
    </row>
    <row r="488" spans="2:10" s="171" customFormat="1">
      <c r="B488" s="173"/>
      <c r="C488" s="173"/>
      <c r="D488" s="174"/>
      <c r="E488" s="174"/>
      <c r="F488" s="174"/>
      <c r="G488" s="174"/>
      <c r="H488" s="174"/>
      <c r="I488" s="174"/>
      <c r="J488" s="175"/>
    </row>
    <row r="489" spans="2:10" s="171" customFormat="1">
      <c r="B489" s="173"/>
      <c r="C489" s="173"/>
      <c r="D489" s="174"/>
      <c r="E489" s="174"/>
      <c r="F489" s="174"/>
      <c r="G489" s="174"/>
      <c r="H489" s="174"/>
      <c r="I489" s="174"/>
      <c r="J489" s="175"/>
    </row>
    <row r="490" spans="2:10" s="171" customFormat="1">
      <c r="B490" s="173"/>
      <c r="C490" s="173"/>
      <c r="D490" s="174"/>
      <c r="E490" s="174"/>
      <c r="F490" s="174"/>
      <c r="G490" s="174"/>
      <c r="H490" s="174"/>
      <c r="I490" s="174"/>
      <c r="J490" s="175"/>
    </row>
    <row r="491" spans="2:10" s="171" customFormat="1">
      <c r="B491" s="173"/>
      <c r="C491" s="173"/>
      <c r="D491" s="174"/>
      <c r="E491" s="174"/>
      <c r="F491" s="174"/>
      <c r="G491" s="174"/>
      <c r="H491" s="174"/>
      <c r="I491" s="174"/>
      <c r="J491" s="175"/>
    </row>
    <row r="492" spans="2:10" s="171" customFormat="1">
      <c r="B492" s="173"/>
      <c r="C492" s="173"/>
      <c r="D492" s="174"/>
      <c r="E492" s="174"/>
      <c r="F492" s="174"/>
      <c r="G492" s="174"/>
      <c r="H492" s="174"/>
      <c r="I492" s="174"/>
      <c r="J492" s="175"/>
    </row>
    <row r="493" spans="2:10" s="171" customFormat="1">
      <c r="B493" s="173"/>
      <c r="C493" s="173"/>
      <c r="D493" s="174"/>
      <c r="E493" s="174"/>
      <c r="F493" s="174"/>
      <c r="G493" s="174"/>
      <c r="H493" s="174"/>
      <c r="I493" s="174"/>
      <c r="J493" s="175"/>
    </row>
    <row r="494" spans="2:10" s="171" customFormat="1">
      <c r="B494" s="173"/>
      <c r="C494" s="173"/>
      <c r="D494" s="174"/>
      <c r="E494" s="174"/>
      <c r="F494" s="174"/>
      <c r="G494" s="174"/>
      <c r="H494" s="174"/>
      <c r="I494" s="174"/>
      <c r="J494" s="175"/>
    </row>
    <row r="495" spans="2:10" s="171" customFormat="1">
      <c r="B495" s="173"/>
      <c r="C495" s="173"/>
      <c r="D495" s="174"/>
      <c r="E495" s="174"/>
      <c r="F495" s="174"/>
      <c r="G495" s="174"/>
      <c r="H495" s="174"/>
      <c r="I495" s="174"/>
      <c r="J495" s="175"/>
    </row>
    <row r="496" spans="2:10" s="171" customFormat="1">
      <c r="B496" s="173"/>
      <c r="C496" s="173"/>
      <c r="D496" s="174"/>
      <c r="E496" s="174"/>
      <c r="F496" s="174"/>
      <c r="G496" s="174"/>
      <c r="H496" s="174"/>
      <c r="I496" s="174"/>
      <c r="J496" s="175"/>
    </row>
    <row r="497" spans="2:10" s="171" customFormat="1">
      <c r="B497" s="173"/>
      <c r="C497" s="173"/>
      <c r="D497" s="174"/>
      <c r="E497" s="174"/>
      <c r="F497" s="174"/>
      <c r="G497" s="174"/>
      <c r="H497" s="174"/>
      <c r="I497" s="174"/>
      <c r="J497" s="175"/>
    </row>
    <row r="498" spans="2:10" s="171" customFormat="1">
      <c r="B498" s="173"/>
      <c r="C498" s="173"/>
      <c r="D498" s="174"/>
      <c r="E498" s="174"/>
      <c r="F498" s="174"/>
      <c r="G498" s="174"/>
      <c r="H498" s="174"/>
      <c r="I498" s="174"/>
      <c r="J498" s="175"/>
    </row>
    <row r="499" spans="2:10" s="171" customFormat="1">
      <c r="B499" s="173"/>
      <c r="C499" s="173"/>
      <c r="D499" s="174"/>
      <c r="E499" s="174"/>
      <c r="F499" s="174"/>
      <c r="G499" s="174"/>
      <c r="H499" s="174"/>
      <c r="I499" s="174"/>
      <c r="J499" s="175"/>
    </row>
    <row r="500" spans="2:10" s="171" customFormat="1">
      <c r="B500" s="173"/>
      <c r="C500" s="173"/>
      <c r="D500" s="174"/>
      <c r="E500" s="174"/>
      <c r="F500" s="174"/>
      <c r="G500" s="174"/>
      <c r="H500" s="174"/>
      <c r="I500" s="174"/>
      <c r="J500" s="175"/>
    </row>
    <row r="501" spans="2:10" s="171" customFormat="1">
      <c r="B501" s="173"/>
      <c r="C501" s="173"/>
      <c r="D501" s="174"/>
      <c r="E501" s="174"/>
      <c r="F501" s="174"/>
      <c r="G501" s="174"/>
      <c r="H501" s="174"/>
      <c r="I501" s="174"/>
      <c r="J501" s="175"/>
    </row>
    <row r="502" spans="2:10" s="171" customFormat="1">
      <c r="B502" s="173"/>
      <c r="C502" s="173"/>
      <c r="D502" s="174"/>
      <c r="E502" s="174"/>
      <c r="F502" s="174"/>
      <c r="G502" s="174"/>
      <c r="H502" s="174"/>
      <c r="I502" s="174"/>
      <c r="J502" s="175"/>
    </row>
    <row r="503" spans="2:10" s="171" customFormat="1">
      <c r="B503" s="173"/>
      <c r="C503" s="173"/>
      <c r="D503" s="174"/>
      <c r="E503" s="174"/>
      <c r="F503" s="174"/>
      <c r="G503" s="174"/>
      <c r="H503" s="174"/>
      <c r="I503" s="174"/>
      <c r="J503" s="175"/>
    </row>
    <row r="504" spans="2:10" s="171" customFormat="1">
      <c r="B504" s="173"/>
      <c r="C504" s="173"/>
      <c r="D504" s="174"/>
      <c r="E504" s="174"/>
      <c r="F504" s="174"/>
      <c r="G504" s="174"/>
      <c r="H504" s="174"/>
      <c r="I504" s="174"/>
      <c r="J504" s="175"/>
    </row>
    <row r="505" spans="2:10" s="171" customFormat="1">
      <c r="B505" s="173"/>
      <c r="C505" s="173"/>
      <c r="D505" s="174"/>
      <c r="E505" s="174"/>
      <c r="F505" s="174"/>
      <c r="G505" s="174"/>
      <c r="H505" s="174"/>
      <c r="I505" s="174"/>
      <c r="J505" s="175"/>
    </row>
    <row r="506" spans="2:10" s="171" customFormat="1">
      <c r="B506" s="173"/>
      <c r="C506" s="173"/>
      <c r="D506" s="174"/>
      <c r="E506" s="174"/>
      <c r="F506" s="174"/>
      <c r="G506" s="174"/>
      <c r="H506" s="174"/>
      <c r="I506" s="174"/>
      <c r="J506" s="175"/>
    </row>
    <row r="507" spans="2:10" s="171" customFormat="1">
      <c r="B507" s="173"/>
      <c r="C507" s="173"/>
      <c r="D507" s="174"/>
      <c r="E507" s="174"/>
      <c r="F507" s="174"/>
      <c r="G507" s="174"/>
      <c r="H507" s="174"/>
      <c r="I507" s="174"/>
      <c r="J507" s="175"/>
    </row>
    <row r="508" spans="2:10" s="171" customFormat="1">
      <c r="B508" s="173"/>
      <c r="C508" s="173"/>
      <c r="D508" s="174"/>
      <c r="E508" s="174"/>
      <c r="F508" s="174"/>
      <c r="G508" s="174"/>
      <c r="H508" s="174"/>
      <c r="I508" s="174"/>
      <c r="J508" s="175"/>
    </row>
    <row r="509" spans="2:10" s="171" customFormat="1">
      <c r="B509" s="173"/>
      <c r="C509" s="173"/>
      <c r="D509" s="174"/>
      <c r="E509" s="174"/>
      <c r="F509" s="174"/>
      <c r="G509" s="174"/>
      <c r="H509" s="174"/>
      <c r="I509" s="174"/>
      <c r="J509" s="175"/>
    </row>
    <row r="510" spans="2:10" s="171" customFormat="1">
      <c r="B510" s="173"/>
      <c r="C510" s="173"/>
      <c r="D510" s="174"/>
      <c r="E510" s="174"/>
      <c r="F510" s="174"/>
      <c r="G510" s="174"/>
      <c r="H510" s="174"/>
      <c r="I510" s="174"/>
      <c r="J510" s="175"/>
    </row>
    <row r="511" spans="2:10" s="171" customFormat="1">
      <c r="B511" s="173"/>
      <c r="C511" s="173"/>
      <c r="D511" s="174"/>
      <c r="E511" s="174"/>
      <c r="F511" s="174"/>
      <c r="G511" s="174"/>
      <c r="H511" s="174"/>
      <c r="I511" s="174"/>
      <c r="J511" s="175"/>
    </row>
    <row r="512" spans="2:10" s="171" customFormat="1">
      <c r="B512" s="173"/>
      <c r="C512" s="173"/>
      <c r="D512" s="174"/>
      <c r="E512" s="174"/>
      <c r="F512" s="174"/>
      <c r="G512" s="174"/>
      <c r="H512" s="174"/>
      <c r="I512" s="174"/>
      <c r="J512" s="175"/>
    </row>
    <row r="513" spans="2:10" s="171" customFormat="1">
      <c r="B513" s="173"/>
      <c r="C513" s="173"/>
      <c r="D513" s="174"/>
      <c r="E513" s="174"/>
      <c r="F513" s="174"/>
      <c r="G513" s="174"/>
      <c r="H513" s="174"/>
      <c r="I513" s="174"/>
      <c r="J513" s="175"/>
    </row>
    <row r="514" spans="2:10" s="171" customFormat="1">
      <c r="B514" s="173"/>
      <c r="C514" s="173"/>
      <c r="D514" s="174"/>
      <c r="E514" s="174"/>
      <c r="F514" s="174"/>
      <c r="G514" s="174"/>
      <c r="H514" s="174"/>
      <c r="I514" s="174"/>
      <c r="J514" s="175"/>
    </row>
    <row r="515" spans="2:10" s="171" customFormat="1">
      <c r="B515" s="173"/>
      <c r="C515" s="173"/>
      <c r="D515" s="174"/>
      <c r="E515" s="174"/>
      <c r="F515" s="174"/>
      <c r="G515" s="174"/>
      <c r="H515" s="174"/>
      <c r="I515" s="174"/>
      <c r="J515" s="175"/>
    </row>
    <row r="516" spans="2:10" s="171" customFormat="1">
      <c r="B516" s="173"/>
      <c r="C516" s="173"/>
      <c r="D516" s="174"/>
      <c r="E516" s="174"/>
      <c r="F516" s="174"/>
      <c r="G516" s="174"/>
      <c r="H516" s="174"/>
      <c r="I516" s="174"/>
      <c r="J516" s="175"/>
    </row>
    <row r="517" spans="2:10" s="171" customFormat="1">
      <c r="B517" s="173"/>
      <c r="C517" s="173"/>
      <c r="D517" s="174"/>
      <c r="E517" s="174"/>
      <c r="F517" s="174"/>
      <c r="G517" s="174"/>
      <c r="H517" s="174"/>
      <c r="I517" s="174"/>
      <c r="J517" s="175"/>
    </row>
    <row r="518" spans="2:10" s="171" customFormat="1">
      <c r="B518" s="173"/>
      <c r="C518" s="173"/>
      <c r="D518" s="174"/>
      <c r="E518" s="174"/>
      <c r="F518" s="174"/>
      <c r="G518" s="174"/>
      <c r="H518" s="174"/>
      <c r="I518" s="174"/>
      <c r="J518" s="175"/>
    </row>
    <row r="519" spans="2:10" s="171" customFormat="1">
      <c r="B519" s="173"/>
      <c r="C519" s="173"/>
      <c r="D519" s="174"/>
      <c r="E519" s="174"/>
      <c r="F519" s="174"/>
      <c r="G519" s="174"/>
      <c r="H519" s="174"/>
      <c r="I519" s="174"/>
      <c r="J519" s="175"/>
    </row>
    <row r="520" spans="2:10" s="171" customFormat="1">
      <c r="B520" s="173"/>
      <c r="C520" s="173"/>
      <c r="D520" s="174"/>
      <c r="E520" s="174"/>
      <c r="F520" s="174"/>
      <c r="G520" s="174"/>
      <c r="H520" s="174"/>
      <c r="I520" s="174"/>
      <c r="J520" s="175"/>
    </row>
    <row r="521" spans="2:10" s="171" customFormat="1">
      <c r="B521" s="173"/>
      <c r="C521" s="173"/>
      <c r="D521" s="174"/>
      <c r="E521" s="174"/>
      <c r="F521" s="174"/>
      <c r="G521" s="174"/>
      <c r="H521" s="174"/>
      <c r="I521" s="174"/>
      <c r="J521" s="175"/>
    </row>
    <row r="522" spans="2:10" s="171" customFormat="1">
      <c r="B522" s="173"/>
      <c r="C522" s="173"/>
      <c r="D522" s="174"/>
      <c r="E522" s="174"/>
      <c r="F522" s="174"/>
      <c r="G522" s="174"/>
      <c r="H522" s="174"/>
      <c r="I522" s="174"/>
      <c r="J522" s="175"/>
    </row>
    <row r="523" spans="2:10" s="171" customFormat="1">
      <c r="B523" s="173"/>
      <c r="C523" s="173"/>
      <c r="D523" s="174"/>
      <c r="E523" s="174"/>
      <c r="F523" s="174"/>
      <c r="G523" s="174"/>
      <c r="H523" s="174"/>
      <c r="I523" s="174"/>
      <c r="J523" s="175"/>
    </row>
    <row r="524" spans="2:10" s="171" customFormat="1">
      <c r="B524" s="173"/>
      <c r="C524" s="173"/>
      <c r="D524" s="174"/>
      <c r="E524" s="174"/>
      <c r="F524" s="174"/>
      <c r="G524" s="174"/>
      <c r="H524" s="174"/>
      <c r="I524" s="174"/>
      <c r="J524" s="175"/>
    </row>
    <row r="525" spans="2:10" s="171" customFormat="1">
      <c r="B525" s="173"/>
      <c r="C525" s="173"/>
      <c r="D525" s="174"/>
      <c r="E525" s="174"/>
      <c r="F525" s="174"/>
      <c r="G525" s="174"/>
      <c r="H525" s="174"/>
      <c r="I525" s="174"/>
      <c r="J525" s="175"/>
    </row>
    <row r="526" spans="2:10" s="171" customFormat="1">
      <c r="B526" s="173"/>
      <c r="C526" s="173"/>
      <c r="D526" s="174"/>
      <c r="E526" s="174"/>
      <c r="F526" s="174"/>
      <c r="G526" s="174"/>
      <c r="H526" s="174"/>
      <c r="I526" s="174"/>
      <c r="J526" s="175"/>
    </row>
    <row r="527" spans="2:10" s="171" customFormat="1">
      <c r="B527" s="173"/>
      <c r="C527" s="173"/>
      <c r="D527" s="174"/>
      <c r="E527" s="174"/>
      <c r="F527" s="174"/>
      <c r="G527" s="174"/>
      <c r="H527" s="174"/>
      <c r="I527" s="174"/>
      <c r="J527" s="175"/>
    </row>
    <row r="528" spans="2:10" s="171" customFormat="1">
      <c r="B528" s="173"/>
      <c r="C528" s="173"/>
      <c r="D528" s="174"/>
      <c r="E528" s="174"/>
      <c r="F528" s="174"/>
      <c r="G528" s="174"/>
      <c r="H528" s="174"/>
      <c r="I528" s="174"/>
      <c r="J528" s="175"/>
    </row>
    <row r="529" spans="2:10" s="171" customFormat="1">
      <c r="B529" s="173"/>
      <c r="C529" s="173"/>
      <c r="D529" s="174"/>
      <c r="E529" s="174"/>
      <c r="F529" s="174"/>
      <c r="G529" s="174"/>
      <c r="H529" s="174"/>
      <c r="I529" s="174"/>
      <c r="J529" s="175"/>
    </row>
    <row r="530" spans="2:10" s="171" customFormat="1">
      <c r="B530" s="173"/>
      <c r="C530" s="173"/>
      <c r="D530" s="174"/>
      <c r="E530" s="174"/>
      <c r="F530" s="174"/>
      <c r="G530" s="174"/>
      <c r="H530" s="174"/>
      <c r="I530" s="174"/>
      <c r="J530" s="175"/>
    </row>
    <row r="531" spans="2:10" s="171" customFormat="1">
      <c r="B531" s="173"/>
      <c r="C531" s="173"/>
      <c r="D531" s="174"/>
      <c r="E531" s="174"/>
      <c r="F531" s="174"/>
      <c r="G531" s="174"/>
      <c r="H531" s="174"/>
      <c r="I531" s="174"/>
      <c r="J531" s="175"/>
    </row>
    <row r="532" spans="2:10" s="171" customFormat="1">
      <c r="B532" s="173"/>
      <c r="C532" s="173"/>
      <c r="D532" s="174"/>
      <c r="E532" s="174"/>
      <c r="F532" s="174"/>
      <c r="G532" s="174"/>
      <c r="H532" s="174"/>
      <c r="I532" s="174"/>
      <c r="J532" s="175"/>
    </row>
    <row r="533" spans="2:10" s="171" customFormat="1">
      <c r="B533" s="173"/>
      <c r="C533" s="173"/>
      <c r="D533" s="174"/>
      <c r="E533" s="174"/>
      <c r="F533" s="174"/>
      <c r="G533" s="174"/>
      <c r="H533" s="174"/>
      <c r="I533" s="174"/>
      <c r="J533" s="175"/>
    </row>
    <row r="534" spans="2:10" s="171" customFormat="1">
      <c r="B534" s="173"/>
      <c r="C534" s="173"/>
      <c r="D534" s="174"/>
      <c r="E534" s="174"/>
      <c r="F534" s="174"/>
      <c r="G534" s="174"/>
      <c r="H534" s="174"/>
      <c r="I534" s="174"/>
      <c r="J534" s="175"/>
    </row>
    <row r="535" spans="2:10" s="171" customFormat="1">
      <c r="B535" s="173"/>
      <c r="C535" s="173"/>
      <c r="D535" s="174"/>
      <c r="E535" s="174"/>
      <c r="F535" s="174"/>
      <c r="G535" s="174"/>
      <c r="H535" s="174"/>
      <c r="I535" s="174"/>
      <c r="J535" s="175"/>
    </row>
    <row r="536" spans="2:10" s="171" customFormat="1">
      <c r="B536" s="173"/>
      <c r="C536" s="173"/>
      <c r="D536" s="174"/>
      <c r="E536" s="174"/>
      <c r="F536" s="174"/>
      <c r="G536" s="174"/>
      <c r="H536" s="174"/>
      <c r="I536" s="174"/>
      <c r="J536" s="175"/>
    </row>
    <row r="537" spans="2:10" s="171" customFormat="1">
      <c r="B537" s="173"/>
      <c r="C537" s="173"/>
      <c r="D537" s="174"/>
      <c r="E537" s="174"/>
      <c r="F537" s="174"/>
      <c r="G537" s="174"/>
      <c r="H537" s="174"/>
      <c r="I537" s="174"/>
      <c r="J537" s="175"/>
    </row>
    <row r="538" spans="2:10" s="171" customFormat="1">
      <c r="B538" s="173"/>
      <c r="C538" s="173"/>
      <c r="D538" s="174"/>
      <c r="E538" s="174"/>
      <c r="F538" s="174"/>
      <c r="G538" s="174"/>
      <c r="H538" s="174"/>
      <c r="I538" s="174"/>
      <c r="J538" s="175"/>
    </row>
    <row r="539" spans="2:10" s="171" customFormat="1">
      <c r="B539" s="173"/>
      <c r="C539" s="173"/>
      <c r="D539" s="174"/>
      <c r="E539" s="174"/>
      <c r="F539" s="174"/>
      <c r="G539" s="174"/>
      <c r="H539" s="174"/>
      <c r="I539" s="174"/>
      <c r="J539" s="175"/>
    </row>
    <row r="540" spans="2:10" s="171" customFormat="1">
      <c r="B540" s="173"/>
      <c r="C540" s="173"/>
      <c r="D540" s="174"/>
      <c r="E540" s="174"/>
      <c r="F540" s="174"/>
      <c r="G540" s="174"/>
      <c r="H540" s="174"/>
      <c r="I540" s="174"/>
      <c r="J540" s="175"/>
    </row>
    <row r="541" spans="2:10" s="171" customFormat="1">
      <c r="B541" s="173"/>
      <c r="C541" s="173"/>
      <c r="D541" s="174"/>
      <c r="E541" s="174"/>
      <c r="F541" s="174"/>
      <c r="G541" s="174"/>
      <c r="H541" s="174"/>
      <c r="I541" s="174"/>
      <c r="J541" s="175"/>
    </row>
    <row r="542" spans="2:10" s="171" customFormat="1">
      <c r="B542" s="173"/>
      <c r="C542" s="173"/>
      <c r="D542" s="174"/>
      <c r="E542" s="174"/>
      <c r="F542" s="174"/>
      <c r="G542" s="174"/>
      <c r="H542" s="174"/>
      <c r="I542" s="174"/>
      <c r="J542" s="175"/>
    </row>
    <row r="543" spans="2:10" s="171" customFormat="1">
      <c r="B543" s="173"/>
      <c r="C543" s="173"/>
      <c r="D543" s="174"/>
      <c r="E543" s="174"/>
      <c r="F543" s="174"/>
      <c r="G543" s="174"/>
      <c r="H543" s="174"/>
      <c r="I543" s="174"/>
      <c r="J543" s="175"/>
    </row>
    <row r="544" spans="2:10" s="171" customFormat="1">
      <c r="B544" s="173"/>
      <c r="C544" s="173"/>
      <c r="D544" s="174"/>
      <c r="E544" s="174"/>
      <c r="F544" s="174"/>
      <c r="G544" s="174"/>
      <c r="H544" s="174"/>
      <c r="I544" s="174"/>
      <c r="J544" s="175"/>
    </row>
    <row r="545" spans="2:10" s="171" customFormat="1">
      <c r="B545" s="173"/>
      <c r="C545" s="173"/>
      <c r="D545" s="174"/>
      <c r="E545" s="174"/>
      <c r="F545" s="174"/>
      <c r="G545" s="174"/>
      <c r="H545" s="174"/>
      <c r="I545" s="174"/>
      <c r="J545" s="175"/>
    </row>
    <row r="546" spans="2:10" s="171" customFormat="1">
      <c r="B546" s="173"/>
      <c r="C546" s="173"/>
      <c r="D546" s="174"/>
      <c r="E546" s="174"/>
      <c r="F546" s="174"/>
      <c r="G546" s="174"/>
      <c r="H546" s="174"/>
      <c r="I546" s="174"/>
      <c r="J546" s="175"/>
    </row>
    <row r="547" spans="2:10" s="171" customFormat="1">
      <c r="B547" s="173"/>
      <c r="C547" s="173"/>
      <c r="D547" s="174"/>
      <c r="E547" s="174"/>
      <c r="F547" s="174"/>
      <c r="G547" s="174"/>
      <c r="H547" s="174"/>
      <c r="I547" s="174"/>
      <c r="J547" s="175"/>
    </row>
    <row r="548" spans="2:10" s="171" customFormat="1">
      <c r="B548" s="173"/>
      <c r="C548" s="173"/>
      <c r="D548" s="174"/>
      <c r="E548" s="174"/>
      <c r="F548" s="174"/>
      <c r="G548" s="174"/>
      <c r="H548" s="174"/>
      <c r="I548" s="174"/>
      <c r="J548" s="175"/>
    </row>
    <row r="549" spans="2:10" s="171" customFormat="1">
      <c r="B549" s="173"/>
      <c r="C549" s="173"/>
      <c r="D549" s="174"/>
      <c r="E549" s="174"/>
      <c r="F549" s="174"/>
      <c r="G549" s="174"/>
      <c r="H549" s="174"/>
      <c r="I549" s="174"/>
      <c r="J549" s="175"/>
    </row>
    <row r="550" spans="2:10" s="171" customFormat="1">
      <c r="B550" s="173"/>
      <c r="C550" s="173"/>
      <c r="D550" s="174"/>
      <c r="E550" s="174"/>
      <c r="F550" s="174"/>
      <c r="G550" s="174"/>
      <c r="H550" s="174"/>
      <c r="I550" s="174"/>
      <c r="J550" s="175"/>
    </row>
    <row r="551" spans="2:10" s="171" customFormat="1">
      <c r="B551" s="173"/>
      <c r="C551" s="173"/>
      <c r="D551" s="174"/>
      <c r="E551" s="174"/>
      <c r="F551" s="174"/>
      <c r="G551" s="174"/>
      <c r="H551" s="174"/>
      <c r="I551" s="174"/>
      <c r="J551" s="175"/>
    </row>
    <row r="552" spans="2:10" s="171" customFormat="1">
      <c r="B552" s="173"/>
      <c r="C552" s="173"/>
      <c r="D552" s="174"/>
      <c r="E552" s="174"/>
      <c r="F552" s="174"/>
      <c r="G552" s="174"/>
      <c r="H552" s="174"/>
      <c r="I552" s="174"/>
      <c r="J552" s="175"/>
    </row>
    <row r="553" spans="2:10" s="171" customFormat="1">
      <c r="B553" s="173"/>
      <c r="C553" s="173"/>
      <c r="D553" s="174"/>
      <c r="E553" s="174"/>
      <c r="F553" s="174"/>
      <c r="G553" s="174"/>
      <c r="H553" s="174"/>
      <c r="I553" s="174"/>
      <c r="J553" s="175"/>
    </row>
    <row r="554" spans="2:10" s="171" customFormat="1">
      <c r="B554" s="173"/>
      <c r="C554" s="173"/>
      <c r="D554" s="174"/>
      <c r="E554" s="174"/>
      <c r="F554" s="174"/>
      <c r="G554" s="174"/>
      <c r="H554" s="174"/>
      <c r="I554" s="174"/>
      <c r="J554" s="175"/>
    </row>
    <row r="555" spans="2:10" s="171" customFormat="1">
      <c r="B555" s="173"/>
      <c r="C555" s="173"/>
      <c r="D555" s="174"/>
      <c r="E555" s="174"/>
      <c r="F555" s="174"/>
      <c r="G555" s="174"/>
      <c r="H555" s="174"/>
      <c r="I555" s="174"/>
      <c r="J555" s="175"/>
    </row>
    <row r="556" spans="2:10" s="171" customFormat="1">
      <c r="B556" s="173"/>
      <c r="C556" s="173"/>
      <c r="D556" s="174"/>
      <c r="E556" s="174"/>
      <c r="F556" s="174"/>
      <c r="G556" s="174"/>
      <c r="H556" s="174"/>
      <c r="I556" s="174"/>
      <c r="J556" s="175"/>
    </row>
    <row r="557" spans="2:10" s="171" customFormat="1">
      <c r="B557" s="173"/>
      <c r="C557" s="173"/>
      <c r="D557" s="174"/>
      <c r="E557" s="174"/>
      <c r="F557" s="174"/>
      <c r="G557" s="174"/>
      <c r="H557" s="174"/>
      <c r="I557" s="174"/>
      <c r="J557" s="175"/>
    </row>
    <row r="558" spans="2:10" s="171" customFormat="1">
      <c r="B558" s="173"/>
      <c r="C558" s="173"/>
      <c r="D558" s="174"/>
      <c r="E558" s="174"/>
      <c r="F558" s="174"/>
      <c r="G558" s="174"/>
      <c r="H558" s="174"/>
      <c r="I558" s="174"/>
      <c r="J558" s="175"/>
    </row>
    <row r="559" spans="2:10" s="171" customFormat="1">
      <c r="B559" s="173"/>
      <c r="C559" s="173"/>
      <c r="D559" s="174"/>
      <c r="E559" s="174"/>
      <c r="F559" s="174"/>
      <c r="G559" s="174"/>
      <c r="H559" s="174"/>
      <c r="I559" s="174"/>
      <c r="J559" s="175"/>
    </row>
  </sheetData>
  <sheetProtection password="CA5F" sheet="1" objects="1" scenarios="1"/>
  <mergeCells count="28">
    <mergeCell ref="F9:M9"/>
    <mergeCell ref="E2:L2"/>
    <mergeCell ref="E3:L3"/>
    <mergeCell ref="E4:L4"/>
    <mergeCell ref="E5:K5"/>
    <mergeCell ref="F8:M8"/>
    <mergeCell ref="J10:K10"/>
    <mergeCell ref="F11:M11"/>
    <mergeCell ref="F13:H13"/>
    <mergeCell ref="C14:E14"/>
    <mergeCell ref="F14:H14"/>
    <mergeCell ref="C13:E13"/>
    <mergeCell ref="I55:J55"/>
    <mergeCell ref="I56:J56"/>
    <mergeCell ref="F35:H35"/>
    <mergeCell ref="C36:E36"/>
    <mergeCell ref="F36:H36"/>
    <mergeCell ref="B49:M49"/>
    <mergeCell ref="I53:J53"/>
    <mergeCell ref="I54:J54"/>
    <mergeCell ref="M27:N48"/>
    <mergeCell ref="F29:L29"/>
    <mergeCell ref="F30:L30"/>
    <mergeCell ref="F31:L31"/>
    <mergeCell ref="I32:K32"/>
    <mergeCell ref="C35:E35"/>
    <mergeCell ref="B50:M50"/>
    <mergeCell ref="B51:M51"/>
  </mergeCells>
  <conditionalFormatting sqref="I17:I26">
    <cfRule type="cellIs" dxfId="5" priority="11" operator="greaterThanOrEqual">
      <formula>1.5</formula>
    </cfRule>
  </conditionalFormatting>
  <conditionalFormatting sqref="K39:K48">
    <cfRule type="cellIs" dxfId="4" priority="9" operator="greaterThanOrEqual">
      <formula>1.5</formula>
    </cfRule>
  </conditionalFormatting>
  <conditionalFormatting sqref="L39:L48">
    <cfRule type="cellIs" dxfId="3" priority="7" operator="greaterThanOrEqual">
      <formula>1.5</formula>
    </cfRule>
  </conditionalFormatting>
  <conditionalFormatting sqref="K38">
    <cfRule type="cellIs" dxfId="2" priority="5" operator="greaterThanOrEqual">
      <formula>1.5</formula>
    </cfRule>
  </conditionalFormatting>
  <conditionalFormatting sqref="L38">
    <cfRule type="cellIs" dxfId="1" priority="3" operator="greaterThanOrEqual">
      <formula>1.5</formula>
    </cfRule>
  </conditionalFormatting>
  <conditionalFormatting sqref="I16">
    <cfRule type="cellIs" dxfId="0" priority="1" operator="greaterThanOrEqual">
      <formula>1.5</formula>
    </cfRule>
  </conditionalFormatting>
  <hyperlinks>
    <hyperlink ref="I55" r:id="rId1" display="http://www.aquatherm.com.au/"/>
    <hyperlink ref="I56" r:id="rId2" display="mailto:aquatherm@aquatherm.com.au"/>
  </hyperlinks>
  <pageMargins left="0.75" right="0.75" top="1" bottom="1" header="0.5" footer="0.5"/>
  <headerFooter alignWithMargins="0">
    <oddHeader>&amp;A</oddHeader>
    <oddFooter>Pagina &amp;P</oddFooter>
  </headerFooter>
  <drawing r:id="rId3"/>
  <legacy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5B00DB08-2795-45F5-BB52-539D1DD8C2B4}">
            <x14:iconSet iconSet="3Symbols2" custom="1">
              <x14:cfvo type="percent">
                <xm:f>0</xm:f>
              </x14:cfvo>
              <x14:cfvo type="num">
                <xm:f>1.5</xm:f>
              </x14:cfvo>
              <x14:cfvo type="num">
                <xm:f>3</xm:f>
              </x14:cfvo>
              <x14:cfIcon iconSet="3Symbols2" iconId="2"/>
              <x14:cfIcon iconSet="3Symbols2" iconId="1"/>
              <x14:cfIcon iconSet="3Symbols2" iconId="0"/>
            </x14:iconSet>
          </x14:cfRule>
          <xm:sqref>I17:I26</xm:sqref>
        </x14:conditionalFormatting>
        <x14:conditionalFormatting xmlns:xm="http://schemas.microsoft.com/office/excel/2006/main">
          <x14:cfRule type="iconSet" priority="10" id="{C9309FAC-65FB-4EB6-BE80-AEE3C04E20DE}">
            <x14:iconSet iconSet="3Symbols2" custom="1">
              <x14:cfvo type="percent">
                <xm:f>0</xm:f>
              </x14:cfvo>
              <x14:cfvo type="num">
                <xm:f>1.5</xm:f>
              </x14:cfvo>
              <x14:cfvo type="num">
                <xm:f>3</xm:f>
              </x14:cfvo>
              <x14:cfIcon iconSet="3Symbols2" iconId="2"/>
              <x14:cfIcon iconSet="3Symbols2" iconId="1"/>
              <x14:cfIcon iconSet="3Symbols2" iconId="0"/>
            </x14:iconSet>
          </x14:cfRule>
          <xm:sqref>K39:K48</xm:sqref>
        </x14:conditionalFormatting>
        <x14:conditionalFormatting xmlns:xm="http://schemas.microsoft.com/office/excel/2006/main">
          <x14:cfRule type="iconSet" priority="8" id="{EA22DA00-CEBA-41D6-9DF3-1C2051355D01}">
            <x14:iconSet iconSet="3Symbols2" custom="1">
              <x14:cfvo type="percent">
                <xm:f>0</xm:f>
              </x14:cfvo>
              <x14:cfvo type="num">
                <xm:f>1.5</xm:f>
              </x14:cfvo>
              <x14:cfvo type="num">
                <xm:f>3</xm:f>
              </x14:cfvo>
              <x14:cfIcon iconSet="3Symbols2" iconId="2"/>
              <x14:cfIcon iconSet="3Symbols2" iconId="1"/>
              <x14:cfIcon iconSet="3Symbols2" iconId="0"/>
            </x14:iconSet>
          </x14:cfRule>
          <xm:sqref>L39:L48</xm:sqref>
        </x14:conditionalFormatting>
        <x14:conditionalFormatting xmlns:xm="http://schemas.microsoft.com/office/excel/2006/main">
          <x14:cfRule type="iconSet" priority="6" id="{663D279B-0D31-47D0-BF1E-63795532741B}">
            <x14:iconSet iconSet="3Symbols2" custom="1">
              <x14:cfvo type="percent">
                <xm:f>0</xm:f>
              </x14:cfvo>
              <x14:cfvo type="num">
                <xm:f>1.5</xm:f>
              </x14:cfvo>
              <x14:cfvo type="num">
                <xm:f>3</xm:f>
              </x14:cfvo>
              <x14:cfIcon iconSet="3Symbols2" iconId="2"/>
              <x14:cfIcon iconSet="3Symbols2" iconId="1"/>
              <x14:cfIcon iconSet="3Symbols2" iconId="0"/>
            </x14:iconSet>
          </x14:cfRule>
          <xm:sqref>K38</xm:sqref>
        </x14:conditionalFormatting>
        <x14:conditionalFormatting xmlns:xm="http://schemas.microsoft.com/office/excel/2006/main">
          <x14:cfRule type="iconSet" priority="4" id="{97D20C97-E5FF-4D51-91D5-C3272B59875B}">
            <x14:iconSet iconSet="3Symbols2" custom="1">
              <x14:cfvo type="percent">
                <xm:f>0</xm:f>
              </x14:cfvo>
              <x14:cfvo type="num">
                <xm:f>1.5</xm:f>
              </x14:cfvo>
              <x14:cfvo type="num">
                <xm:f>3</xm:f>
              </x14:cfvo>
              <x14:cfIcon iconSet="3Symbols2" iconId="2"/>
              <x14:cfIcon iconSet="3Symbols2" iconId="1"/>
              <x14:cfIcon iconSet="3Symbols2" iconId="0"/>
            </x14:iconSet>
          </x14:cfRule>
          <xm:sqref>L38</xm:sqref>
        </x14:conditionalFormatting>
        <x14:conditionalFormatting xmlns:xm="http://schemas.microsoft.com/office/excel/2006/main">
          <x14:cfRule type="iconSet" priority="2" id="{5B29AA5F-866D-4A50-A8F3-E8EDF9DA86F4}">
            <x14:iconSet iconSet="3Symbols2" custom="1">
              <x14:cfvo type="percent">
                <xm:f>0</xm:f>
              </x14:cfvo>
              <x14:cfvo type="num">
                <xm:f>1.5</xm:f>
              </x14:cfvo>
              <x14:cfvo type="num">
                <xm:f>3</xm:f>
              </x14:cfvo>
              <x14:cfIcon iconSet="3Symbols2" iconId="2"/>
              <x14:cfIcon iconSet="3Symbols2" iconId="1"/>
              <x14:cfIcon iconSet="3Symbols2" iconId="0"/>
            </x14:iconSet>
          </x14:cfRule>
          <xm:sqref>I16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795"/>
  <sheetViews>
    <sheetView workbookViewId="0">
      <selection activeCell="N34" sqref="N34"/>
    </sheetView>
  </sheetViews>
  <sheetFormatPr defaultRowHeight="12.75"/>
  <cols>
    <col min="1" max="1" width="7.28515625" bestFit="1" customWidth="1"/>
    <col min="2" max="2" width="11.5703125" customWidth="1"/>
    <col min="3" max="3" width="14.140625" bestFit="1" customWidth="1"/>
    <col min="4" max="4" width="11.42578125" bestFit="1" customWidth="1"/>
    <col min="6" max="6" width="11.28515625" bestFit="1" customWidth="1"/>
    <col min="7" max="7" width="14.140625" bestFit="1" customWidth="1"/>
    <col min="8" max="8" width="11.42578125" bestFit="1" customWidth="1"/>
    <col min="10" max="100" width="9.140625" style="171"/>
  </cols>
  <sheetData>
    <row r="1" spans="1:9" ht="15.75">
      <c r="A1" s="26"/>
      <c r="B1" s="249" t="s">
        <v>83</v>
      </c>
      <c r="C1" s="250"/>
      <c r="D1" s="250"/>
      <c r="E1" s="251"/>
      <c r="F1" s="249" t="s">
        <v>59</v>
      </c>
      <c r="G1" s="250"/>
      <c r="H1" s="250"/>
      <c r="I1" s="251"/>
    </row>
    <row r="2" spans="1:9">
      <c r="A2" s="25" t="s">
        <v>60</v>
      </c>
      <c r="B2" s="23" t="s">
        <v>56</v>
      </c>
      <c r="C2" s="23" t="s">
        <v>57</v>
      </c>
      <c r="D2" s="23" t="s">
        <v>58</v>
      </c>
      <c r="E2" s="23" t="s">
        <v>54</v>
      </c>
      <c r="F2" s="23" t="s">
        <v>56</v>
      </c>
      <c r="G2" s="23" t="s">
        <v>57</v>
      </c>
      <c r="H2" s="23" t="s">
        <v>58</v>
      </c>
      <c r="I2" s="23" t="s">
        <v>54</v>
      </c>
    </row>
    <row r="3" spans="1:9">
      <c r="A3" s="23" t="s">
        <v>21</v>
      </c>
      <c r="B3" s="23" t="s">
        <v>55</v>
      </c>
      <c r="C3" s="23" t="s">
        <v>55</v>
      </c>
      <c r="D3" s="23" t="s">
        <v>55</v>
      </c>
      <c r="E3" s="23" t="s">
        <v>55</v>
      </c>
      <c r="F3" s="23" t="s">
        <v>55</v>
      </c>
      <c r="G3" s="23" t="s">
        <v>55</v>
      </c>
      <c r="H3" s="23" t="s">
        <v>55</v>
      </c>
      <c r="I3" s="23" t="s">
        <v>55</v>
      </c>
    </row>
    <row r="4" spans="1:9">
      <c r="A4" s="177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2">
        <v>7</v>
      </c>
      <c r="H4" s="22">
        <v>8</v>
      </c>
      <c r="I4" s="176">
        <v>9</v>
      </c>
    </row>
    <row r="5" spans="1:9">
      <c r="A5" s="43">
        <v>15</v>
      </c>
      <c r="B5" s="27">
        <v>20</v>
      </c>
      <c r="C5" s="28">
        <v>2.8</v>
      </c>
      <c r="D5" s="28" t="s">
        <v>22</v>
      </c>
      <c r="E5" s="38">
        <f>B5-2*C5</f>
        <v>14.4</v>
      </c>
      <c r="F5" s="27">
        <v>21.3</v>
      </c>
      <c r="G5" s="28">
        <v>2</v>
      </c>
      <c r="H5" s="29" t="s">
        <v>4</v>
      </c>
      <c r="I5" s="30">
        <f>F5-2*G5</f>
        <v>17.3</v>
      </c>
    </row>
    <row r="6" spans="1:9">
      <c r="A6" s="44">
        <v>20</v>
      </c>
      <c r="B6" s="31">
        <v>25</v>
      </c>
      <c r="C6" s="4">
        <v>3.5</v>
      </c>
      <c r="D6" s="4" t="s">
        <v>23</v>
      </c>
      <c r="E6" s="39">
        <f t="shared" ref="E6:E21" si="0">B6-2*C6</f>
        <v>18</v>
      </c>
      <c r="F6" s="31">
        <v>26.9</v>
      </c>
      <c r="G6" s="4">
        <v>2.2999999999999998</v>
      </c>
      <c r="H6" s="19" t="s">
        <v>5</v>
      </c>
      <c r="I6" s="32">
        <f t="shared" ref="I6:I21" si="1">F6-2*G6</f>
        <v>22.299999999999997</v>
      </c>
    </row>
    <row r="7" spans="1:9">
      <c r="A7" s="44">
        <v>25</v>
      </c>
      <c r="B7" s="31">
        <v>32</v>
      </c>
      <c r="C7" s="4">
        <v>2.9</v>
      </c>
      <c r="D7" s="4" t="s">
        <v>24</v>
      </c>
      <c r="E7" s="39">
        <f t="shared" si="0"/>
        <v>26.2</v>
      </c>
      <c r="F7" s="31">
        <v>33.700000000000003</v>
      </c>
      <c r="G7" s="4">
        <v>2.6</v>
      </c>
      <c r="H7" s="19" t="s">
        <v>6</v>
      </c>
      <c r="I7" s="32">
        <f t="shared" si="1"/>
        <v>28.500000000000004</v>
      </c>
    </row>
    <row r="8" spans="1:9">
      <c r="A8" s="44">
        <v>32</v>
      </c>
      <c r="B8" s="31">
        <v>40</v>
      </c>
      <c r="C8" s="4">
        <v>3.7</v>
      </c>
      <c r="D8" s="4" t="s">
        <v>25</v>
      </c>
      <c r="E8" s="39">
        <f t="shared" si="0"/>
        <v>32.6</v>
      </c>
      <c r="F8" s="33">
        <v>42.4</v>
      </c>
      <c r="G8" s="4">
        <v>2.6</v>
      </c>
      <c r="H8" s="19" t="s">
        <v>7</v>
      </c>
      <c r="I8" s="32">
        <f t="shared" si="1"/>
        <v>37.199999999999996</v>
      </c>
    </row>
    <row r="9" spans="1:9">
      <c r="A9" s="44">
        <v>40</v>
      </c>
      <c r="B9" s="31">
        <v>50</v>
      </c>
      <c r="C9" s="4">
        <v>4.5999999999999996</v>
      </c>
      <c r="D9" s="4" t="s">
        <v>26</v>
      </c>
      <c r="E9" s="39">
        <f t="shared" si="0"/>
        <v>40.799999999999997</v>
      </c>
      <c r="F9" s="33">
        <v>48.3</v>
      </c>
      <c r="G9" s="4">
        <v>2.6</v>
      </c>
      <c r="H9" s="19" t="s">
        <v>8</v>
      </c>
      <c r="I9" s="32">
        <f t="shared" si="1"/>
        <v>43.099999999999994</v>
      </c>
    </row>
    <row r="10" spans="1:9">
      <c r="A10" s="44">
        <v>50</v>
      </c>
      <c r="B10" s="31">
        <v>63</v>
      </c>
      <c r="C10" s="4">
        <v>5.8</v>
      </c>
      <c r="D10" s="4" t="s">
        <v>27</v>
      </c>
      <c r="E10" s="39">
        <f t="shared" si="0"/>
        <v>51.4</v>
      </c>
      <c r="F10" s="33">
        <v>60.3</v>
      </c>
      <c r="G10" s="4">
        <v>2.9</v>
      </c>
      <c r="H10" s="19" t="s">
        <v>9</v>
      </c>
      <c r="I10" s="32">
        <f t="shared" si="1"/>
        <v>54.5</v>
      </c>
    </row>
    <row r="11" spans="1:9">
      <c r="A11" s="44">
        <v>65</v>
      </c>
      <c r="B11" s="31">
        <v>75</v>
      </c>
      <c r="C11" s="4">
        <v>6.9</v>
      </c>
      <c r="D11" s="4" t="s">
        <v>28</v>
      </c>
      <c r="E11" s="39">
        <f t="shared" si="0"/>
        <v>61.2</v>
      </c>
      <c r="F11" s="33">
        <v>76.099999999999994</v>
      </c>
      <c r="G11" s="4">
        <v>2.9</v>
      </c>
      <c r="H11" s="180" t="s">
        <v>75</v>
      </c>
      <c r="I11" s="32">
        <f t="shared" si="1"/>
        <v>70.3</v>
      </c>
    </row>
    <row r="12" spans="1:9">
      <c r="A12" s="44">
        <v>80</v>
      </c>
      <c r="B12" s="31">
        <v>90</v>
      </c>
      <c r="C12" s="4">
        <v>8.1999999999999993</v>
      </c>
      <c r="D12" s="4" t="s">
        <v>29</v>
      </c>
      <c r="E12" s="39">
        <f t="shared" si="0"/>
        <v>73.599999999999994</v>
      </c>
      <c r="F12" s="33">
        <v>88.9</v>
      </c>
      <c r="G12" s="4">
        <v>3.2</v>
      </c>
      <c r="H12" s="19" t="s">
        <v>10</v>
      </c>
      <c r="I12" s="32">
        <f t="shared" si="1"/>
        <v>82.5</v>
      </c>
    </row>
    <row r="13" spans="1:9">
      <c r="A13" s="44">
        <v>100</v>
      </c>
      <c r="B13" s="31">
        <v>110</v>
      </c>
      <c r="C13" s="4">
        <v>10</v>
      </c>
      <c r="D13" s="4" t="s">
        <v>30</v>
      </c>
      <c r="E13" s="39">
        <f t="shared" si="0"/>
        <v>90</v>
      </c>
      <c r="F13" s="33">
        <v>114.3</v>
      </c>
      <c r="G13" s="4">
        <v>3.6</v>
      </c>
      <c r="H13" s="19" t="s">
        <v>11</v>
      </c>
      <c r="I13" s="32">
        <f t="shared" si="1"/>
        <v>107.1</v>
      </c>
    </row>
    <row r="14" spans="1:9">
      <c r="A14" s="44">
        <v>125</v>
      </c>
      <c r="B14" s="31">
        <v>125</v>
      </c>
      <c r="C14" s="4">
        <v>11.4</v>
      </c>
      <c r="D14" s="4" t="s">
        <v>31</v>
      </c>
      <c r="E14" s="39">
        <f t="shared" si="0"/>
        <v>102.2</v>
      </c>
      <c r="F14" s="33">
        <v>127</v>
      </c>
      <c r="G14" s="4">
        <v>4</v>
      </c>
      <c r="H14" s="19" t="s">
        <v>53</v>
      </c>
      <c r="I14" s="32">
        <f t="shared" si="1"/>
        <v>119</v>
      </c>
    </row>
    <row r="15" spans="1:9">
      <c r="A15" s="44">
        <v>150</v>
      </c>
      <c r="B15" s="31">
        <v>160</v>
      </c>
      <c r="C15" s="4">
        <v>14.6</v>
      </c>
      <c r="D15" s="4" t="s">
        <v>32</v>
      </c>
      <c r="E15" s="39">
        <f t="shared" si="0"/>
        <v>130.80000000000001</v>
      </c>
      <c r="F15" s="33">
        <v>168.3</v>
      </c>
      <c r="G15" s="4">
        <v>4.5</v>
      </c>
      <c r="H15" s="19" t="s">
        <v>52</v>
      </c>
      <c r="I15" s="32">
        <f t="shared" si="1"/>
        <v>159.30000000000001</v>
      </c>
    </row>
    <row r="16" spans="1:9">
      <c r="A16" s="44">
        <v>200</v>
      </c>
      <c r="B16" s="31">
        <v>200</v>
      </c>
      <c r="C16" s="4">
        <v>18.2</v>
      </c>
      <c r="D16" s="4" t="s">
        <v>33</v>
      </c>
      <c r="E16" s="39">
        <f t="shared" si="0"/>
        <v>163.6</v>
      </c>
      <c r="F16" s="33">
        <v>219.1</v>
      </c>
      <c r="G16" s="4">
        <v>5.9</v>
      </c>
      <c r="H16" s="19" t="s">
        <v>12</v>
      </c>
      <c r="I16" s="32">
        <f t="shared" si="1"/>
        <v>207.29999999999998</v>
      </c>
    </row>
    <row r="17" spans="1:9">
      <c r="A17" s="44">
        <v>250</v>
      </c>
      <c r="B17" s="31">
        <v>250</v>
      </c>
      <c r="C17" s="4">
        <v>22.7</v>
      </c>
      <c r="D17" s="4" t="s">
        <v>34</v>
      </c>
      <c r="E17" s="39">
        <f t="shared" si="0"/>
        <v>204.6</v>
      </c>
      <c r="F17" s="33">
        <v>273</v>
      </c>
      <c r="G17" s="4">
        <v>6.3</v>
      </c>
      <c r="H17" s="19" t="s">
        <v>13</v>
      </c>
      <c r="I17" s="32">
        <f t="shared" si="1"/>
        <v>260.39999999999998</v>
      </c>
    </row>
    <row r="18" spans="1:9">
      <c r="A18" s="44">
        <v>300</v>
      </c>
      <c r="B18" s="31">
        <v>315</v>
      </c>
      <c r="C18" s="4">
        <v>28.6</v>
      </c>
      <c r="D18" s="19" t="s">
        <v>35</v>
      </c>
      <c r="E18" s="39">
        <f t="shared" si="0"/>
        <v>257.8</v>
      </c>
      <c r="F18" s="33">
        <v>323.89999999999998</v>
      </c>
      <c r="G18" s="4">
        <v>7.1</v>
      </c>
      <c r="H18" s="19" t="s">
        <v>14</v>
      </c>
      <c r="I18" s="32">
        <f t="shared" si="1"/>
        <v>309.7</v>
      </c>
    </row>
    <row r="19" spans="1:9">
      <c r="A19" s="44">
        <v>350</v>
      </c>
      <c r="B19" s="31">
        <v>355</v>
      </c>
      <c r="C19" s="4">
        <v>32.200000000000003</v>
      </c>
      <c r="D19" s="19" t="s">
        <v>36</v>
      </c>
      <c r="E19" s="39">
        <f t="shared" si="0"/>
        <v>290.60000000000002</v>
      </c>
      <c r="F19" s="33">
        <v>355.6</v>
      </c>
      <c r="G19" s="4">
        <v>8</v>
      </c>
      <c r="H19" s="20" t="s">
        <v>15</v>
      </c>
      <c r="I19" s="32">
        <f t="shared" si="1"/>
        <v>339.6</v>
      </c>
    </row>
    <row r="20" spans="1:9">
      <c r="A20" s="44">
        <v>400</v>
      </c>
      <c r="B20" s="31">
        <v>400</v>
      </c>
      <c r="C20" s="4">
        <v>36.299999999999997</v>
      </c>
      <c r="D20" s="19" t="s">
        <v>37</v>
      </c>
      <c r="E20" s="39">
        <f t="shared" si="0"/>
        <v>327.39999999999998</v>
      </c>
      <c r="F20" s="33">
        <v>406.4</v>
      </c>
      <c r="G20" s="4">
        <v>8.8000000000000007</v>
      </c>
      <c r="H20" s="19" t="s">
        <v>16</v>
      </c>
      <c r="I20" s="32">
        <f t="shared" si="1"/>
        <v>388.79999999999995</v>
      </c>
    </row>
    <row r="21" spans="1:9">
      <c r="A21" s="45">
        <v>450</v>
      </c>
      <c r="B21" s="40">
        <v>450</v>
      </c>
      <c r="C21" s="35">
        <v>40.9</v>
      </c>
      <c r="D21" s="41" t="s">
        <v>38</v>
      </c>
      <c r="E21" s="42">
        <f t="shared" si="0"/>
        <v>368.2</v>
      </c>
      <c r="F21" s="34">
        <v>457</v>
      </c>
      <c r="G21" s="35">
        <v>10</v>
      </c>
      <c r="H21" s="36" t="s">
        <v>17</v>
      </c>
      <c r="I21" s="37">
        <f t="shared" si="1"/>
        <v>437</v>
      </c>
    </row>
    <row r="22" spans="1:9">
      <c r="A22" s="171"/>
      <c r="B22" s="171"/>
      <c r="C22" s="171"/>
      <c r="D22" s="171"/>
      <c r="E22" s="171"/>
      <c r="F22" s="171"/>
      <c r="G22" s="171"/>
      <c r="H22" s="171"/>
      <c r="I22" s="171"/>
    </row>
    <row r="23" spans="1:9" ht="15.75">
      <c r="A23" s="26"/>
      <c r="B23" s="249" t="s">
        <v>84</v>
      </c>
      <c r="C23" s="250"/>
      <c r="D23" s="250"/>
      <c r="E23" s="251"/>
      <c r="F23" s="249" t="s">
        <v>59</v>
      </c>
      <c r="G23" s="250"/>
      <c r="H23" s="250"/>
      <c r="I23" s="251"/>
    </row>
    <row r="24" spans="1:9">
      <c r="A24" s="25" t="s">
        <v>60</v>
      </c>
      <c r="B24" s="23" t="s">
        <v>56</v>
      </c>
      <c r="C24" s="23" t="s">
        <v>57</v>
      </c>
      <c r="D24" s="23" t="s">
        <v>58</v>
      </c>
      <c r="E24" s="23" t="s">
        <v>54</v>
      </c>
      <c r="F24" s="23" t="s">
        <v>56</v>
      </c>
      <c r="G24" s="23" t="s">
        <v>57</v>
      </c>
      <c r="H24" s="23" t="s">
        <v>58</v>
      </c>
      <c r="I24" s="23" t="s">
        <v>54</v>
      </c>
    </row>
    <row r="25" spans="1:9">
      <c r="A25" s="23" t="s">
        <v>21</v>
      </c>
      <c r="B25" s="23" t="s">
        <v>55</v>
      </c>
      <c r="C25" s="23" t="s">
        <v>55</v>
      </c>
      <c r="D25" s="23" t="s">
        <v>55</v>
      </c>
      <c r="E25" s="23" t="s">
        <v>55</v>
      </c>
      <c r="F25" s="23" t="s">
        <v>55</v>
      </c>
      <c r="G25" s="23" t="s">
        <v>55</v>
      </c>
      <c r="H25" s="23" t="s">
        <v>55</v>
      </c>
      <c r="I25" s="23" t="s">
        <v>55</v>
      </c>
    </row>
    <row r="26" spans="1:9">
      <c r="A26" s="186">
        <v>1</v>
      </c>
      <c r="B26" s="187">
        <v>2</v>
      </c>
      <c r="C26" s="187">
        <v>3</v>
      </c>
      <c r="D26" s="187">
        <v>4</v>
      </c>
      <c r="E26" s="187">
        <v>5</v>
      </c>
      <c r="F26" s="187">
        <v>6</v>
      </c>
      <c r="G26" s="187">
        <v>7</v>
      </c>
      <c r="H26" s="187">
        <v>8</v>
      </c>
      <c r="I26" s="176">
        <v>9</v>
      </c>
    </row>
    <row r="27" spans="1:9">
      <c r="A27" s="44">
        <v>125</v>
      </c>
      <c r="B27" s="31">
        <v>125</v>
      </c>
      <c r="C27" s="4">
        <v>7.1</v>
      </c>
      <c r="D27" s="180" t="s">
        <v>88</v>
      </c>
      <c r="E27" s="39">
        <f t="shared" ref="E27" si="2">B27-2*C27</f>
        <v>110.8</v>
      </c>
      <c r="F27" s="33">
        <v>127</v>
      </c>
      <c r="G27" s="4">
        <v>4</v>
      </c>
      <c r="H27" s="19" t="s">
        <v>53</v>
      </c>
      <c r="I27" s="32">
        <f t="shared" ref="I27" si="3">F27-2*G27</f>
        <v>119</v>
      </c>
    </row>
    <row r="28" spans="1:9">
      <c r="A28" s="44">
        <v>150</v>
      </c>
      <c r="B28" s="31">
        <v>160</v>
      </c>
      <c r="C28" s="4">
        <v>9.1</v>
      </c>
      <c r="D28" s="19" t="s">
        <v>39</v>
      </c>
      <c r="E28" s="46">
        <f>B28-2*C28</f>
        <v>141.80000000000001</v>
      </c>
      <c r="F28" s="33">
        <v>168.3</v>
      </c>
      <c r="G28" s="4">
        <v>4.5</v>
      </c>
      <c r="H28" s="19" t="s">
        <v>52</v>
      </c>
      <c r="I28" s="32">
        <f>F28-2*G28</f>
        <v>159.30000000000001</v>
      </c>
    </row>
    <row r="29" spans="1:9">
      <c r="A29" s="44">
        <v>200</v>
      </c>
      <c r="B29" s="31">
        <v>200</v>
      </c>
      <c r="C29" s="4">
        <v>11.4</v>
      </c>
      <c r="D29" s="19" t="s">
        <v>40</v>
      </c>
      <c r="E29" s="46">
        <f t="shared" ref="E29:E37" si="4">B29-2*C29</f>
        <v>177.2</v>
      </c>
      <c r="F29" s="33">
        <v>219.1</v>
      </c>
      <c r="G29" s="4">
        <v>5.9</v>
      </c>
      <c r="H29" s="19" t="s">
        <v>12</v>
      </c>
      <c r="I29" s="32">
        <f t="shared" ref="I29:I37" si="5">F29-2*G29</f>
        <v>207.29999999999998</v>
      </c>
    </row>
    <row r="30" spans="1:9">
      <c r="A30" s="44">
        <v>250</v>
      </c>
      <c r="B30" s="31">
        <v>250</v>
      </c>
      <c r="C30" s="4">
        <v>14.2</v>
      </c>
      <c r="D30" s="19" t="s">
        <v>41</v>
      </c>
      <c r="E30" s="46">
        <f t="shared" si="4"/>
        <v>221.6</v>
      </c>
      <c r="F30" s="33">
        <v>273</v>
      </c>
      <c r="G30" s="4">
        <v>6.3</v>
      </c>
      <c r="H30" s="19" t="s">
        <v>13</v>
      </c>
      <c r="I30" s="32">
        <f t="shared" si="5"/>
        <v>260.39999999999998</v>
      </c>
    </row>
    <row r="31" spans="1:9">
      <c r="A31" s="44">
        <v>300</v>
      </c>
      <c r="B31" s="31">
        <v>315</v>
      </c>
      <c r="C31" s="4">
        <v>17.899999999999999</v>
      </c>
      <c r="D31" s="19" t="s">
        <v>42</v>
      </c>
      <c r="E31" s="46">
        <f t="shared" si="4"/>
        <v>279.2</v>
      </c>
      <c r="F31" s="33">
        <v>323.89999999999998</v>
      </c>
      <c r="G31" s="4">
        <v>7.1</v>
      </c>
      <c r="H31" s="19" t="s">
        <v>14</v>
      </c>
      <c r="I31" s="32">
        <f t="shared" si="5"/>
        <v>309.7</v>
      </c>
    </row>
    <row r="32" spans="1:9">
      <c r="A32" s="44">
        <v>350</v>
      </c>
      <c r="B32" s="31">
        <v>355</v>
      </c>
      <c r="C32" s="4">
        <v>20.100000000000001</v>
      </c>
      <c r="D32" s="19" t="s">
        <v>43</v>
      </c>
      <c r="E32" s="46">
        <f t="shared" si="4"/>
        <v>314.8</v>
      </c>
      <c r="F32" s="33">
        <v>355.6</v>
      </c>
      <c r="G32" s="4">
        <v>8</v>
      </c>
      <c r="H32" s="20" t="s">
        <v>15</v>
      </c>
      <c r="I32" s="32">
        <f t="shared" si="5"/>
        <v>339.6</v>
      </c>
    </row>
    <row r="33" spans="1:9">
      <c r="A33" s="44">
        <v>400</v>
      </c>
      <c r="B33" s="31">
        <v>400</v>
      </c>
      <c r="C33" s="4">
        <v>22.7</v>
      </c>
      <c r="D33" s="19" t="s">
        <v>44</v>
      </c>
      <c r="E33" s="46">
        <f t="shared" si="4"/>
        <v>354.6</v>
      </c>
      <c r="F33" s="33">
        <v>406.4</v>
      </c>
      <c r="G33" s="4">
        <v>8.8000000000000007</v>
      </c>
      <c r="H33" s="19" t="s">
        <v>16</v>
      </c>
      <c r="I33" s="32">
        <f t="shared" si="5"/>
        <v>388.79999999999995</v>
      </c>
    </row>
    <row r="34" spans="1:9">
      <c r="A34" s="44">
        <v>450</v>
      </c>
      <c r="B34" s="31">
        <v>450</v>
      </c>
      <c r="C34" s="19">
        <v>25.5</v>
      </c>
      <c r="D34" s="19" t="s">
        <v>45</v>
      </c>
      <c r="E34" s="46">
        <f t="shared" si="4"/>
        <v>399</v>
      </c>
      <c r="F34" s="33">
        <v>457</v>
      </c>
      <c r="G34" s="4">
        <v>10</v>
      </c>
      <c r="H34" s="20" t="s">
        <v>17</v>
      </c>
      <c r="I34" s="32">
        <f t="shared" si="5"/>
        <v>437</v>
      </c>
    </row>
    <row r="35" spans="1:9">
      <c r="A35" s="44">
        <v>500</v>
      </c>
      <c r="B35" s="31">
        <v>500</v>
      </c>
      <c r="C35" s="4">
        <v>28.4</v>
      </c>
      <c r="D35" s="19" t="s">
        <v>46</v>
      </c>
      <c r="E35" s="46">
        <f t="shared" si="4"/>
        <v>443.2</v>
      </c>
      <c r="F35" s="33">
        <v>508</v>
      </c>
      <c r="G35" s="4">
        <v>11</v>
      </c>
      <c r="H35" s="19" t="s">
        <v>18</v>
      </c>
      <c r="I35" s="32">
        <f t="shared" si="5"/>
        <v>486</v>
      </c>
    </row>
    <row r="36" spans="1:9">
      <c r="A36" s="44">
        <v>550</v>
      </c>
      <c r="B36" s="31">
        <v>560</v>
      </c>
      <c r="C36" s="4">
        <v>31.7</v>
      </c>
      <c r="D36" s="19" t="s">
        <v>47</v>
      </c>
      <c r="E36" s="46">
        <f t="shared" si="4"/>
        <v>496.6</v>
      </c>
      <c r="F36" s="33">
        <v>559</v>
      </c>
      <c r="G36" s="4">
        <v>12.5</v>
      </c>
      <c r="H36" s="21" t="s">
        <v>19</v>
      </c>
      <c r="I36" s="32">
        <f t="shared" si="5"/>
        <v>534</v>
      </c>
    </row>
    <row r="37" spans="1:9">
      <c r="A37" s="45">
        <v>600</v>
      </c>
      <c r="B37" s="40">
        <v>630</v>
      </c>
      <c r="C37" s="35">
        <v>35.700000000000003</v>
      </c>
      <c r="D37" s="41" t="s">
        <v>48</v>
      </c>
      <c r="E37" s="47">
        <f t="shared" si="4"/>
        <v>558.6</v>
      </c>
      <c r="F37" s="34">
        <v>610</v>
      </c>
      <c r="G37" s="35">
        <v>12.5</v>
      </c>
      <c r="H37" s="41" t="s">
        <v>20</v>
      </c>
      <c r="I37" s="37">
        <f t="shared" si="5"/>
        <v>585</v>
      </c>
    </row>
    <row r="38" spans="1:9" s="171" customFormat="1"/>
    <row r="39" spans="1:9" s="171" customFormat="1"/>
    <row r="40" spans="1:9" s="171" customFormat="1"/>
    <row r="41" spans="1:9" s="171" customFormat="1"/>
    <row r="42" spans="1:9" s="171" customFormat="1"/>
    <row r="43" spans="1:9" s="171" customFormat="1"/>
    <row r="44" spans="1:9" s="171" customFormat="1"/>
    <row r="45" spans="1:9" s="171" customFormat="1"/>
    <row r="46" spans="1:9" s="171" customFormat="1"/>
    <row r="47" spans="1:9" s="171" customFormat="1"/>
    <row r="48" spans="1:9" s="171" customFormat="1"/>
    <row r="49" s="171" customFormat="1"/>
    <row r="50" s="171" customFormat="1"/>
    <row r="51" s="171" customFormat="1"/>
    <row r="52" s="171" customFormat="1"/>
    <row r="53" s="171" customFormat="1"/>
    <row r="54" s="171" customFormat="1"/>
    <row r="55" s="171" customFormat="1"/>
    <row r="56" s="171" customFormat="1"/>
    <row r="57" s="171" customFormat="1"/>
    <row r="58" s="171" customFormat="1"/>
    <row r="59" s="171" customFormat="1"/>
    <row r="60" s="171" customFormat="1"/>
    <row r="61" s="171" customFormat="1"/>
    <row r="62" s="171" customFormat="1"/>
    <row r="63" s="171" customFormat="1"/>
    <row r="64" s="171" customFormat="1"/>
    <row r="65" s="171" customFormat="1"/>
    <row r="66" s="171" customFormat="1"/>
    <row r="67" s="171" customFormat="1"/>
    <row r="68" s="171" customFormat="1"/>
    <row r="69" s="171" customFormat="1"/>
    <row r="70" s="171" customFormat="1"/>
    <row r="71" s="171" customFormat="1"/>
    <row r="72" s="171" customFormat="1"/>
    <row r="73" s="171" customFormat="1"/>
    <row r="74" s="171" customFormat="1"/>
    <row r="75" s="171" customFormat="1"/>
    <row r="76" s="171" customFormat="1"/>
    <row r="77" s="171" customFormat="1"/>
    <row r="78" s="171" customFormat="1"/>
    <row r="79" s="171" customFormat="1"/>
    <row r="80" s="171" customFormat="1"/>
    <row r="81" s="171" customFormat="1"/>
    <row r="82" s="171" customFormat="1"/>
    <row r="83" s="171" customFormat="1"/>
    <row r="84" s="171" customFormat="1"/>
    <row r="85" s="171" customFormat="1"/>
    <row r="86" s="171" customFormat="1"/>
    <row r="87" s="171" customFormat="1"/>
    <row r="88" s="171" customFormat="1"/>
    <row r="89" s="171" customFormat="1"/>
    <row r="90" s="171" customFormat="1"/>
    <row r="91" s="171" customFormat="1"/>
    <row r="92" s="171" customFormat="1"/>
    <row r="93" s="171" customFormat="1"/>
    <row r="94" s="171" customFormat="1"/>
    <row r="95" s="171" customFormat="1"/>
    <row r="96" s="171" customFormat="1"/>
    <row r="97" s="171" customFormat="1"/>
    <row r="98" s="171" customFormat="1"/>
    <row r="99" s="171" customFormat="1"/>
    <row r="100" s="171" customFormat="1"/>
    <row r="101" s="171" customFormat="1"/>
    <row r="102" s="171" customFormat="1"/>
    <row r="103" s="171" customFormat="1"/>
    <row r="104" s="171" customFormat="1"/>
    <row r="105" s="171" customFormat="1"/>
    <row r="106" s="171" customFormat="1"/>
    <row r="107" s="171" customFormat="1"/>
    <row r="108" s="171" customFormat="1"/>
    <row r="109" s="171" customFormat="1"/>
    <row r="110" s="171" customFormat="1"/>
    <row r="111" s="171" customFormat="1"/>
    <row r="112" s="171" customFormat="1"/>
    <row r="113" s="171" customFormat="1"/>
    <row r="114" s="171" customFormat="1"/>
    <row r="115" s="171" customFormat="1"/>
    <row r="116" s="171" customFormat="1"/>
    <row r="117" s="171" customFormat="1"/>
    <row r="118" s="171" customFormat="1"/>
    <row r="119" s="171" customFormat="1"/>
    <row r="120" s="171" customFormat="1"/>
    <row r="121" s="171" customFormat="1"/>
    <row r="122" s="171" customFormat="1"/>
    <row r="123" s="171" customFormat="1"/>
    <row r="124" s="171" customFormat="1"/>
    <row r="125" s="171" customFormat="1"/>
    <row r="126" s="171" customFormat="1"/>
    <row r="127" s="171" customFormat="1"/>
    <row r="128" s="171" customFormat="1"/>
    <row r="129" s="171" customFormat="1"/>
    <row r="130" s="171" customFormat="1"/>
    <row r="131" s="171" customFormat="1"/>
    <row r="132" s="171" customFormat="1"/>
    <row r="133" s="171" customFormat="1"/>
    <row r="134" s="171" customFormat="1"/>
    <row r="135" s="171" customFormat="1"/>
    <row r="136" s="171" customFormat="1"/>
    <row r="137" s="171" customFormat="1"/>
    <row r="138" s="171" customFormat="1"/>
    <row r="139" s="171" customFormat="1"/>
    <row r="140" s="171" customFormat="1"/>
    <row r="141" s="171" customFormat="1"/>
    <row r="142" s="171" customFormat="1"/>
    <row r="143" s="171" customFormat="1"/>
    <row r="144" s="171" customFormat="1"/>
    <row r="145" s="171" customFormat="1"/>
    <row r="146" s="171" customFormat="1"/>
    <row r="147" s="171" customFormat="1"/>
    <row r="148" s="171" customFormat="1"/>
    <row r="149" s="171" customFormat="1"/>
    <row r="150" s="171" customFormat="1"/>
    <row r="151" s="171" customFormat="1"/>
    <row r="152" s="171" customFormat="1"/>
    <row r="153" s="171" customFormat="1"/>
    <row r="154" s="171" customFormat="1"/>
    <row r="155" s="171" customFormat="1"/>
    <row r="156" s="171" customFormat="1"/>
    <row r="157" s="171" customFormat="1"/>
    <row r="158" s="171" customFormat="1"/>
    <row r="159" s="171" customFormat="1"/>
    <row r="160" s="171" customFormat="1"/>
    <row r="161" s="171" customFormat="1"/>
    <row r="162" s="171" customFormat="1"/>
    <row r="163" s="171" customFormat="1"/>
    <row r="164" s="171" customFormat="1"/>
    <row r="165" s="171" customFormat="1"/>
    <row r="166" s="171" customFormat="1"/>
    <row r="167" s="171" customFormat="1"/>
    <row r="168" s="171" customFormat="1"/>
    <row r="169" s="171" customFormat="1"/>
    <row r="170" s="171" customFormat="1"/>
    <row r="171" s="171" customFormat="1"/>
    <row r="172" s="171" customFormat="1"/>
    <row r="173" s="171" customFormat="1"/>
    <row r="174" s="171" customFormat="1"/>
    <row r="175" s="171" customFormat="1"/>
    <row r="176" s="171" customFormat="1"/>
    <row r="177" s="171" customFormat="1"/>
    <row r="178" s="171" customFormat="1"/>
    <row r="179" s="171" customFormat="1"/>
    <row r="180" s="171" customFormat="1"/>
    <row r="181" s="171" customFormat="1"/>
    <row r="182" s="171" customFormat="1"/>
    <row r="183" s="171" customFormat="1"/>
    <row r="184" s="171" customFormat="1"/>
    <row r="185" s="171" customFormat="1"/>
    <row r="186" s="171" customFormat="1"/>
    <row r="187" s="171" customFormat="1"/>
    <row r="188" s="171" customFormat="1"/>
    <row r="189" s="171" customFormat="1"/>
    <row r="190" s="171" customFormat="1"/>
    <row r="191" s="171" customFormat="1"/>
    <row r="192" s="171" customFormat="1"/>
    <row r="193" s="171" customFormat="1"/>
    <row r="194" s="171" customFormat="1"/>
    <row r="195" s="171" customFormat="1"/>
    <row r="196" s="171" customFormat="1"/>
    <row r="197" s="171" customFormat="1"/>
    <row r="198" s="171" customFormat="1"/>
    <row r="199" s="171" customFormat="1"/>
    <row r="200" s="171" customFormat="1"/>
    <row r="201" s="171" customFormat="1"/>
    <row r="202" s="171" customFormat="1"/>
    <row r="203" s="171" customFormat="1"/>
    <row r="204" s="171" customFormat="1"/>
    <row r="205" s="171" customFormat="1"/>
    <row r="206" s="171" customFormat="1"/>
    <row r="207" s="171" customFormat="1"/>
    <row r="208" s="171" customFormat="1"/>
    <row r="209" s="171" customFormat="1"/>
    <row r="210" s="171" customFormat="1"/>
    <row r="211" s="171" customFormat="1"/>
    <row r="212" s="171" customFormat="1"/>
    <row r="213" s="171" customFormat="1"/>
    <row r="214" s="171" customFormat="1"/>
    <row r="215" s="171" customFormat="1"/>
    <row r="216" s="171" customFormat="1"/>
    <row r="217" s="171" customFormat="1"/>
    <row r="218" s="171" customFormat="1"/>
    <row r="219" s="171" customFormat="1"/>
    <row r="220" s="171" customFormat="1"/>
    <row r="221" s="171" customFormat="1"/>
    <row r="222" s="171" customFormat="1"/>
    <row r="223" s="171" customFormat="1"/>
    <row r="224" s="171" customFormat="1"/>
    <row r="225" s="171" customFormat="1"/>
    <row r="226" s="171" customFormat="1"/>
    <row r="227" s="171" customFormat="1"/>
    <row r="228" s="171" customFormat="1"/>
    <row r="229" s="171" customFormat="1"/>
    <row r="230" s="171" customFormat="1"/>
    <row r="231" s="171" customFormat="1"/>
    <row r="232" s="171" customFormat="1"/>
    <row r="233" s="171" customFormat="1"/>
    <row r="234" s="171" customFormat="1"/>
    <row r="235" s="171" customFormat="1"/>
    <row r="236" s="171" customFormat="1"/>
    <row r="237" s="171" customFormat="1"/>
    <row r="238" s="171" customFormat="1"/>
    <row r="239" s="171" customFormat="1"/>
    <row r="240" s="171" customFormat="1"/>
    <row r="241" s="171" customFormat="1"/>
    <row r="242" s="171" customFormat="1"/>
    <row r="243" s="171" customFormat="1"/>
    <row r="244" s="171" customFormat="1"/>
    <row r="245" s="171" customFormat="1"/>
    <row r="246" s="171" customFormat="1"/>
    <row r="247" s="171" customFormat="1"/>
    <row r="248" s="171" customFormat="1"/>
    <row r="249" s="171" customFormat="1"/>
    <row r="250" s="171" customFormat="1"/>
    <row r="251" s="171" customFormat="1"/>
    <row r="252" s="171" customFormat="1"/>
    <row r="253" s="171" customFormat="1"/>
    <row r="254" s="171" customFormat="1"/>
    <row r="255" s="171" customFormat="1"/>
    <row r="256" s="171" customFormat="1"/>
    <row r="257" s="171" customFormat="1"/>
    <row r="258" s="171" customFormat="1"/>
    <row r="259" s="171" customFormat="1"/>
    <row r="260" s="171" customFormat="1"/>
    <row r="261" s="171" customFormat="1"/>
    <row r="262" s="171" customFormat="1"/>
    <row r="263" s="171" customFormat="1"/>
    <row r="264" s="171" customFormat="1"/>
    <row r="265" s="171" customFormat="1"/>
    <row r="266" s="171" customFormat="1"/>
    <row r="267" s="171" customFormat="1"/>
    <row r="268" s="171" customFormat="1"/>
    <row r="269" s="171" customFormat="1"/>
    <row r="270" s="171" customFormat="1"/>
    <row r="271" s="171" customFormat="1"/>
    <row r="272" s="171" customFormat="1"/>
    <row r="273" s="171" customFormat="1"/>
    <row r="274" s="171" customFormat="1"/>
    <row r="275" s="171" customFormat="1"/>
    <row r="276" s="171" customFormat="1"/>
    <row r="277" s="171" customFormat="1"/>
    <row r="278" s="171" customFormat="1"/>
    <row r="279" s="171" customFormat="1"/>
    <row r="280" s="171" customFormat="1"/>
    <row r="281" s="171" customFormat="1"/>
    <row r="282" s="171" customFormat="1"/>
    <row r="283" s="171" customFormat="1"/>
    <row r="284" s="171" customFormat="1"/>
    <row r="285" s="171" customFormat="1"/>
    <row r="286" s="171" customFormat="1"/>
    <row r="287" s="171" customFormat="1"/>
    <row r="288" s="171" customFormat="1"/>
    <row r="289" s="171" customFormat="1"/>
    <row r="290" s="171" customFormat="1"/>
    <row r="291" s="171" customFormat="1"/>
    <row r="292" s="171" customFormat="1"/>
    <row r="293" s="171" customFormat="1"/>
    <row r="294" s="171" customFormat="1"/>
    <row r="295" s="171" customFormat="1"/>
    <row r="296" s="171" customFormat="1"/>
    <row r="297" s="171" customFormat="1"/>
    <row r="298" s="171" customFormat="1"/>
    <row r="299" s="171" customFormat="1"/>
    <row r="300" s="171" customFormat="1"/>
    <row r="301" s="171" customFormat="1"/>
    <row r="302" s="171" customFormat="1"/>
    <row r="303" s="171" customFormat="1"/>
    <row r="304" s="171" customFormat="1"/>
    <row r="305" s="171" customFormat="1"/>
    <row r="306" s="171" customFormat="1"/>
    <row r="307" s="171" customFormat="1"/>
    <row r="308" s="171" customFormat="1"/>
    <row r="309" s="171" customFormat="1"/>
    <row r="310" s="171" customFormat="1"/>
    <row r="311" s="171" customFormat="1"/>
    <row r="312" s="171" customFormat="1"/>
    <row r="313" s="171" customFormat="1"/>
    <row r="314" s="171" customFormat="1"/>
    <row r="315" s="171" customFormat="1"/>
    <row r="316" s="171" customFormat="1"/>
    <row r="317" s="171" customFormat="1"/>
    <row r="318" s="171" customFormat="1"/>
    <row r="319" s="171" customFormat="1"/>
    <row r="320" s="171" customFormat="1"/>
    <row r="321" s="171" customFormat="1"/>
    <row r="322" s="171" customFormat="1"/>
    <row r="323" s="171" customFormat="1"/>
    <row r="324" s="171" customFormat="1"/>
    <row r="325" s="171" customFormat="1"/>
    <row r="326" s="171" customFormat="1"/>
    <row r="327" s="171" customFormat="1"/>
    <row r="328" s="171" customFormat="1"/>
    <row r="329" s="171" customFormat="1"/>
    <row r="330" s="171" customFormat="1"/>
    <row r="331" s="171" customFormat="1"/>
    <row r="332" s="171" customFormat="1"/>
    <row r="333" s="171" customFormat="1"/>
    <row r="334" s="171" customFormat="1"/>
    <row r="335" s="171" customFormat="1"/>
    <row r="336" s="171" customFormat="1"/>
    <row r="337" s="171" customFormat="1"/>
    <row r="338" s="171" customFormat="1"/>
    <row r="339" s="171" customFormat="1"/>
    <row r="340" s="171" customFormat="1"/>
    <row r="341" s="171" customFormat="1"/>
    <row r="342" s="171" customFormat="1"/>
    <row r="343" s="171" customFormat="1"/>
    <row r="344" s="171" customFormat="1"/>
    <row r="345" s="171" customFormat="1"/>
    <row r="346" s="171" customFormat="1"/>
    <row r="347" s="171" customFormat="1"/>
    <row r="348" s="171" customFormat="1"/>
    <row r="349" s="171" customFormat="1"/>
    <row r="350" s="171" customFormat="1"/>
    <row r="351" s="171" customFormat="1"/>
    <row r="352" s="171" customFormat="1"/>
    <row r="353" s="171" customFormat="1"/>
    <row r="354" s="171" customFormat="1"/>
    <row r="355" s="171" customFormat="1"/>
    <row r="356" s="171" customFormat="1"/>
    <row r="357" s="171" customFormat="1"/>
    <row r="358" s="171" customFormat="1"/>
    <row r="359" s="171" customFormat="1"/>
    <row r="360" s="171" customFormat="1"/>
    <row r="361" s="171" customFormat="1"/>
    <row r="362" s="171" customFormat="1"/>
    <row r="363" s="171" customFormat="1"/>
    <row r="364" s="171" customFormat="1"/>
    <row r="365" s="171" customFormat="1"/>
    <row r="366" s="171" customFormat="1"/>
    <row r="367" s="171" customFormat="1"/>
    <row r="368" s="171" customFormat="1"/>
    <row r="369" s="171" customFormat="1"/>
    <row r="370" s="171" customFormat="1"/>
    <row r="371" s="171" customFormat="1"/>
    <row r="372" s="171" customFormat="1"/>
    <row r="373" s="171" customFormat="1"/>
    <row r="374" s="171" customFormat="1"/>
    <row r="375" s="171" customFormat="1"/>
    <row r="376" s="171" customFormat="1"/>
    <row r="377" s="171" customFormat="1"/>
    <row r="378" s="171" customFormat="1"/>
    <row r="379" s="171" customFormat="1"/>
    <row r="380" s="171" customFormat="1"/>
    <row r="381" s="171" customFormat="1"/>
    <row r="382" s="171" customFormat="1"/>
    <row r="383" s="171" customFormat="1"/>
    <row r="384" s="171" customFormat="1"/>
    <row r="385" s="171" customFormat="1"/>
    <row r="386" s="171" customFormat="1"/>
    <row r="387" s="171" customFormat="1"/>
    <row r="388" s="171" customFormat="1"/>
    <row r="389" s="171" customFormat="1"/>
    <row r="390" s="171" customFormat="1"/>
    <row r="391" s="171" customFormat="1"/>
    <row r="392" s="171" customFormat="1"/>
    <row r="393" s="171" customFormat="1"/>
    <row r="394" s="171" customFormat="1"/>
    <row r="395" s="171" customFormat="1"/>
    <row r="396" s="171" customFormat="1"/>
    <row r="397" s="171" customFormat="1"/>
    <row r="398" s="171" customFormat="1"/>
    <row r="399" s="171" customFormat="1"/>
    <row r="400" s="171" customFormat="1"/>
    <row r="401" s="171" customFormat="1"/>
    <row r="402" s="171" customFormat="1"/>
    <row r="403" s="171" customFormat="1"/>
    <row r="404" s="171" customFormat="1"/>
    <row r="405" s="171" customFormat="1"/>
    <row r="406" s="171" customFormat="1"/>
    <row r="407" s="171" customFormat="1"/>
    <row r="408" s="171" customFormat="1"/>
    <row r="409" s="171" customFormat="1"/>
    <row r="410" s="171" customFormat="1"/>
    <row r="411" s="171" customFormat="1"/>
    <row r="412" s="171" customFormat="1"/>
    <row r="413" s="171" customFormat="1"/>
    <row r="414" s="171" customFormat="1"/>
    <row r="415" s="171" customFormat="1"/>
    <row r="416" s="171" customFormat="1"/>
    <row r="417" s="171" customFormat="1"/>
    <row r="418" s="171" customFormat="1"/>
    <row r="419" s="171" customFormat="1"/>
    <row r="420" s="171" customFormat="1"/>
    <row r="421" s="171" customFormat="1"/>
    <row r="422" s="171" customFormat="1"/>
    <row r="423" s="171" customFormat="1"/>
    <row r="424" s="171" customFormat="1"/>
    <row r="425" s="171" customFormat="1"/>
    <row r="426" s="171" customFormat="1"/>
    <row r="427" s="171" customFormat="1"/>
    <row r="428" s="171" customFormat="1"/>
    <row r="429" s="171" customFormat="1"/>
    <row r="430" s="171" customFormat="1"/>
    <row r="431" s="171" customFormat="1"/>
    <row r="432" s="171" customFormat="1"/>
    <row r="433" s="171" customFormat="1"/>
    <row r="434" s="171" customFormat="1"/>
    <row r="435" s="171" customFormat="1"/>
    <row r="436" s="171" customFormat="1"/>
    <row r="437" s="171" customFormat="1"/>
    <row r="438" s="171" customFormat="1"/>
    <row r="439" s="171" customFormat="1"/>
    <row r="440" s="171" customFormat="1"/>
    <row r="441" s="171" customFormat="1"/>
    <row r="442" s="171" customFormat="1"/>
    <row r="443" s="171" customFormat="1"/>
    <row r="444" s="171" customFormat="1"/>
    <row r="445" s="171" customFormat="1"/>
    <row r="446" s="171" customFormat="1"/>
    <row r="447" s="171" customFormat="1"/>
    <row r="448" s="171" customFormat="1"/>
    <row r="449" s="171" customFormat="1"/>
    <row r="450" s="171" customFormat="1"/>
    <row r="451" s="171" customFormat="1"/>
    <row r="452" s="171" customFormat="1"/>
    <row r="453" s="171" customFormat="1"/>
    <row r="454" s="171" customFormat="1"/>
    <row r="455" s="171" customFormat="1"/>
    <row r="456" s="171" customFormat="1"/>
    <row r="457" s="171" customFormat="1"/>
    <row r="458" s="171" customFormat="1"/>
    <row r="459" s="171" customFormat="1"/>
    <row r="460" s="171" customFormat="1"/>
    <row r="461" s="171" customFormat="1"/>
    <row r="462" s="171" customFormat="1"/>
    <row r="463" s="171" customFormat="1"/>
    <row r="464" s="171" customFormat="1"/>
    <row r="465" s="171" customFormat="1"/>
    <row r="466" s="171" customFormat="1"/>
    <row r="467" s="171" customFormat="1"/>
    <row r="468" s="171" customFormat="1"/>
    <row r="469" s="171" customFormat="1"/>
    <row r="470" s="171" customFormat="1"/>
    <row r="471" s="171" customFormat="1"/>
    <row r="472" s="171" customFormat="1"/>
    <row r="473" s="171" customFormat="1"/>
    <row r="474" s="171" customFormat="1"/>
    <row r="475" s="171" customFormat="1"/>
    <row r="476" s="171" customFormat="1"/>
    <row r="477" s="171" customFormat="1"/>
    <row r="478" s="171" customFormat="1"/>
    <row r="479" s="171" customFormat="1"/>
    <row r="480" s="171" customFormat="1"/>
    <row r="481" s="171" customFormat="1"/>
    <row r="482" s="171" customFormat="1"/>
    <row r="483" s="171" customFormat="1"/>
    <row r="484" s="171" customFormat="1"/>
    <row r="485" s="171" customFormat="1"/>
    <row r="486" s="171" customFormat="1"/>
    <row r="487" s="171" customFormat="1"/>
    <row r="488" s="171" customFormat="1"/>
    <row r="489" s="171" customFormat="1"/>
    <row r="490" s="171" customFormat="1"/>
    <row r="491" s="171" customFormat="1"/>
    <row r="492" s="171" customFormat="1"/>
    <row r="493" s="171" customFormat="1"/>
    <row r="494" s="171" customFormat="1"/>
    <row r="495" s="171" customFormat="1"/>
    <row r="496" s="171" customFormat="1"/>
    <row r="497" s="171" customFormat="1"/>
    <row r="498" s="171" customFormat="1"/>
    <row r="499" s="171" customFormat="1"/>
    <row r="500" s="171" customFormat="1"/>
    <row r="501" s="171" customFormat="1"/>
    <row r="502" s="171" customFormat="1"/>
    <row r="503" s="171" customFormat="1"/>
    <row r="504" s="171" customFormat="1"/>
    <row r="505" s="171" customFormat="1"/>
    <row r="506" s="171" customFormat="1"/>
    <row r="507" s="171" customFormat="1"/>
    <row r="508" s="171" customFormat="1"/>
    <row r="509" s="171" customFormat="1"/>
    <row r="510" s="171" customFormat="1"/>
    <row r="511" s="171" customFormat="1"/>
    <row r="512" s="171" customFormat="1"/>
    <row r="513" s="171" customFormat="1"/>
    <row r="514" s="171" customFormat="1"/>
    <row r="515" s="171" customFormat="1"/>
    <row r="516" s="171" customFormat="1"/>
    <row r="517" s="171" customFormat="1"/>
    <row r="518" s="171" customFormat="1"/>
    <row r="519" s="171" customFormat="1"/>
    <row r="520" s="171" customFormat="1"/>
    <row r="521" s="171" customFormat="1"/>
    <row r="522" s="171" customFormat="1"/>
    <row r="523" s="171" customFormat="1"/>
    <row r="524" s="171" customFormat="1"/>
    <row r="525" s="171" customFormat="1"/>
    <row r="526" s="171" customFormat="1"/>
    <row r="527" s="171" customFormat="1"/>
    <row r="528" s="171" customFormat="1"/>
    <row r="529" s="171" customFormat="1"/>
    <row r="530" s="171" customFormat="1"/>
    <row r="531" s="171" customFormat="1"/>
    <row r="532" s="171" customFormat="1"/>
    <row r="533" s="171" customFormat="1"/>
    <row r="534" s="171" customFormat="1"/>
    <row r="535" s="171" customFormat="1"/>
    <row r="536" s="171" customFormat="1"/>
    <row r="537" s="171" customFormat="1"/>
    <row r="538" s="171" customFormat="1"/>
    <row r="539" s="171" customFormat="1"/>
    <row r="540" s="171" customFormat="1"/>
    <row r="541" s="171" customFormat="1"/>
    <row r="542" s="171" customFormat="1"/>
    <row r="543" s="171" customFormat="1"/>
    <row r="544" s="171" customFormat="1"/>
    <row r="545" s="171" customFormat="1"/>
    <row r="546" s="171" customFormat="1"/>
    <row r="547" s="171" customFormat="1"/>
    <row r="548" s="171" customFormat="1"/>
    <row r="549" s="171" customFormat="1"/>
    <row r="550" s="171" customFormat="1"/>
    <row r="551" s="171" customFormat="1"/>
    <row r="552" s="171" customFormat="1"/>
    <row r="553" s="171" customFormat="1"/>
    <row r="554" s="171" customFormat="1"/>
    <row r="555" s="171" customFormat="1"/>
    <row r="556" s="171" customFormat="1"/>
    <row r="557" s="171" customFormat="1"/>
    <row r="558" s="171" customFormat="1"/>
    <row r="559" s="171" customFormat="1"/>
    <row r="560" s="171" customFormat="1"/>
    <row r="561" s="171" customFormat="1"/>
    <row r="562" s="171" customFormat="1"/>
    <row r="563" s="171" customFormat="1"/>
    <row r="564" s="171" customFormat="1"/>
    <row r="565" s="171" customFormat="1"/>
    <row r="566" s="171" customFormat="1"/>
    <row r="567" s="171" customFormat="1"/>
    <row r="568" s="171" customFormat="1"/>
    <row r="569" s="171" customFormat="1"/>
    <row r="570" s="171" customFormat="1"/>
    <row r="571" s="171" customFormat="1"/>
    <row r="572" s="171" customFormat="1"/>
    <row r="573" s="171" customFormat="1"/>
    <row r="574" s="171" customFormat="1"/>
    <row r="575" s="171" customFormat="1"/>
    <row r="576" s="171" customFormat="1"/>
    <row r="577" s="171" customFormat="1"/>
    <row r="578" s="171" customFormat="1"/>
    <row r="579" s="171" customFormat="1"/>
    <row r="580" s="171" customFormat="1"/>
    <row r="581" s="171" customFormat="1"/>
    <row r="582" s="171" customFormat="1"/>
    <row r="583" s="171" customFormat="1"/>
    <row r="584" s="171" customFormat="1"/>
    <row r="585" s="171" customFormat="1"/>
    <row r="586" s="171" customFormat="1"/>
    <row r="587" s="171" customFormat="1"/>
    <row r="588" s="171" customFormat="1"/>
    <row r="589" s="171" customFormat="1"/>
    <row r="590" s="171" customFormat="1"/>
    <row r="591" s="171" customFormat="1"/>
    <row r="592" s="171" customFormat="1"/>
    <row r="593" s="171" customFormat="1"/>
    <row r="594" s="171" customFormat="1"/>
    <row r="595" s="171" customFormat="1"/>
    <row r="596" s="171" customFormat="1"/>
    <row r="597" s="171" customFormat="1"/>
    <row r="598" s="171" customFormat="1"/>
    <row r="599" s="171" customFormat="1"/>
    <row r="600" s="171" customFormat="1"/>
    <row r="601" s="171" customFormat="1"/>
    <row r="602" s="171" customFormat="1"/>
    <row r="603" s="171" customFormat="1"/>
    <row r="604" s="171" customFormat="1"/>
    <row r="605" s="171" customFormat="1"/>
    <row r="606" s="171" customFormat="1"/>
    <row r="607" s="171" customFormat="1"/>
    <row r="608" s="171" customFormat="1"/>
    <row r="609" s="171" customFormat="1"/>
    <row r="610" s="171" customFormat="1"/>
    <row r="611" s="171" customFormat="1"/>
    <row r="612" s="171" customFormat="1"/>
    <row r="613" s="171" customFormat="1"/>
    <row r="614" s="171" customFormat="1"/>
    <row r="615" s="171" customFormat="1"/>
    <row r="616" s="171" customFormat="1"/>
    <row r="617" s="171" customFormat="1"/>
    <row r="618" s="171" customFormat="1"/>
    <row r="619" s="171" customFormat="1"/>
    <row r="620" s="171" customFormat="1"/>
    <row r="621" s="171" customFormat="1"/>
    <row r="622" s="171" customFormat="1"/>
    <row r="623" s="171" customFormat="1"/>
    <row r="624" s="171" customFormat="1"/>
    <row r="625" s="171" customFormat="1"/>
    <row r="626" s="171" customFormat="1"/>
    <row r="627" s="171" customFormat="1"/>
    <row r="628" s="171" customFormat="1"/>
    <row r="629" s="171" customFormat="1"/>
    <row r="630" s="171" customFormat="1"/>
    <row r="631" s="171" customFormat="1"/>
    <row r="632" s="171" customFormat="1"/>
    <row r="633" s="171" customFormat="1"/>
    <row r="634" s="171" customFormat="1"/>
    <row r="635" s="171" customFormat="1"/>
    <row r="636" s="171" customFormat="1"/>
    <row r="637" s="171" customFormat="1"/>
    <row r="638" s="171" customFormat="1"/>
    <row r="639" s="171" customFormat="1"/>
    <row r="640" s="171" customFormat="1"/>
    <row r="641" s="171" customFormat="1"/>
    <row r="642" s="171" customFormat="1"/>
    <row r="643" s="171" customFormat="1"/>
    <row r="644" s="171" customFormat="1"/>
    <row r="645" s="171" customFormat="1"/>
    <row r="646" s="171" customFormat="1"/>
    <row r="647" s="171" customFormat="1"/>
    <row r="648" s="171" customFormat="1"/>
    <row r="649" s="171" customFormat="1"/>
    <row r="650" s="171" customFormat="1"/>
    <row r="651" s="171" customFormat="1"/>
    <row r="652" s="171" customFormat="1"/>
    <row r="653" s="171" customFormat="1"/>
    <row r="654" s="171" customFormat="1"/>
    <row r="655" s="171" customFormat="1"/>
    <row r="656" s="171" customFormat="1"/>
    <row r="657" s="171" customFormat="1"/>
    <row r="658" s="171" customFormat="1"/>
    <row r="659" s="171" customFormat="1"/>
    <row r="660" s="171" customFormat="1"/>
    <row r="661" s="171" customFormat="1"/>
    <row r="662" s="171" customFormat="1"/>
    <row r="663" s="171" customFormat="1"/>
    <row r="664" s="171" customFormat="1"/>
    <row r="665" s="171" customFormat="1"/>
    <row r="666" s="171" customFormat="1"/>
    <row r="667" s="171" customFormat="1"/>
    <row r="668" s="171" customFormat="1"/>
    <row r="669" s="171" customFormat="1"/>
    <row r="670" s="171" customFormat="1"/>
    <row r="671" s="171" customFormat="1"/>
    <row r="672" s="171" customFormat="1"/>
    <row r="673" s="171" customFormat="1"/>
    <row r="674" s="171" customFormat="1"/>
    <row r="675" s="171" customFormat="1"/>
    <row r="676" s="171" customFormat="1"/>
    <row r="677" s="171" customFormat="1"/>
    <row r="678" s="171" customFormat="1"/>
    <row r="679" s="171" customFormat="1"/>
    <row r="680" s="171" customFormat="1"/>
    <row r="681" s="171" customFormat="1"/>
    <row r="682" s="171" customFormat="1"/>
    <row r="683" s="171" customFormat="1"/>
    <row r="684" s="171" customFormat="1"/>
    <row r="685" s="171" customFormat="1"/>
    <row r="686" s="171" customFormat="1"/>
    <row r="687" s="171" customFormat="1"/>
    <row r="688" s="171" customFormat="1"/>
    <row r="689" s="171" customFormat="1"/>
    <row r="690" s="171" customFormat="1"/>
    <row r="691" s="171" customFormat="1"/>
    <row r="692" s="171" customFormat="1"/>
    <row r="693" s="171" customFormat="1"/>
    <row r="694" s="171" customFormat="1"/>
    <row r="695" s="171" customFormat="1"/>
    <row r="696" s="171" customFormat="1"/>
    <row r="697" s="171" customFormat="1"/>
    <row r="698" s="171" customFormat="1"/>
    <row r="699" s="171" customFormat="1"/>
    <row r="700" s="171" customFormat="1"/>
    <row r="701" s="171" customFormat="1"/>
    <row r="702" s="171" customFormat="1"/>
    <row r="703" s="171" customFormat="1"/>
    <row r="704" s="171" customFormat="1"/>
    <row r="705" s="171" customFormat="1"/>
    <row r="706" s="171" customFormat="1"/>
    <row r="707" s="171" customFormat="1"/>
    <row r="708" s="171" customFormat="1"/>
    <row r="709" s="171" customFormat="1"/>
    <row r="710" s="171" customFormat="1"/>
    <row r="711" s="171" customFormat="1"/>
    <row r="712" s="171" customFormat="1"/>
    <row r="713" s="171" customFormat="1"/>
    <row r="714" s="171" customFormat="1"/>
    <row r="715" s="171" customFormat="1"/>
    <row r="716" s="171" customFormat="1"/>
    <row r="717" s="171" customFormat="1"/>
    <row r="718" s="171" customFormat="1"/>
    <row r="719" s="171" customFormat="1"/>
    <row r="720" s="171" customFormat="1"/>
    <row r="721" s="171" customFormat="1"/>
    <row r="722" s="171" customFormat="1"/>
    <row r="723" s="171" customFormat="1"/>
    <row r="724" s="171" customFormat="1"/>
    <row r="725" s="171" customFormat="1"/>
    <row r="726" s="171" customFormat="1"/>
    <row r="727" s="171" customFormat="1"/>
    <row r="728" s="171" customFormat="1"/>
    <row r="729" s="171" customFormat="1"/>
    <row r="730" s="171" customFormat="1"/>
    <row r="731" s="171" customFormat="1"/>
    <row r="732" s="171" customFormat="1"/>
    <row r="733" s="171" customFormat="1"/>
    <row r="734" s="171" customFormat="1"/>
    <row r="735" s="171" customFormat="1"/>
    <row r="736" s="171" customFormat="1"/>
    <row r="737" s="171" customFormat="1"/>
    <row r="738" s="171" customFormat="1"/>
    <row r="739" s="171" customFormat="1"/>
    <row r="740" s="171" customFormat="1"/>
    <row r="741" s="171" customFormat="1"/>
    <row r="742" s="171" customFormat="1"/>
    <row r="743" s="171" customFormat="1"/>
    <row r="744" s="171" customFormat="1"/>
    <row r="745" s="171" customFormat="1"/>
    <row r="746" s="171" customFormat="1"/>
    <row r="747" s="171" customFormat="1"/>
    <row r="748" s="171" customFormat="1"/>
    <row r="749" s="171" customFormat="1"/>
    <row r="750" s="171" customFormat="1"/>
    <row r="751" s="171" customFormat="1"/>
    <row r="752" s="171" customFormat="1"/>
    <row r="753" s="171" customFormat="1"/>
    <row r="754" s="171" customFormat="1"/>
    <row r="755" s="171" customFormat="1"/>
    <row r="756" s="171" customFormat="1"/>
    <row r="757" s="171" customFormat="1"/>
    <row r="758" s="171" customFormat="1"/>
    <row r="759" s="171" customFormat="1"/>
    <row r="760" s="171" customFormat="1"/>
    <row r="761" s="171" customFormat="1"/>
    <row r="762" s="171" customFormat="1"/>
    <row r="763" s="171" customFormat="1"/>
    <row r="764" s="171" customFormat="1"/>
    <row r="765" s="171" customFormat="1"/>
    <row r="766" s="171" customFormat="1"/>
    <row r="767" s="171" customFormat="1"/>
    <row r="768" s="171" customFormat="1"/>
    <row r="769" s="171" customFormat="1"/>
    <row r="770" s="171" customFormat="1"/>
    <row r="771" s="171" customFormat="1"/>
    <row r="772" s="171" customFormat="1"/>
    <row r="773" s="171" customFormat="1"/>
    <row r="774" s="171" customFormat="1"/>
    <row r="775" s="171" customFormat="1"/>
    <row r="776" s="171" customFormat="1"/>
    <row r="777" s="171" customFormat="1"/>
    <row r="778" s="171" customFormat="1"/>
    <row r="779" s="171" customFormat="1"/>
    <row r="780" s="171" customFormat="1"/>
    <row r="781" s="171" customFormat="1"/>
    <row r="782" s="171" customFormat="1"/>
    <row r="783" s="171" customFormat="1"/>
    <row r="784" s="171" customFormat="1"/>
    <row r="785" s="171" customFormat="1"/>
    <row r="786" s="171" customFormat="1"/>
    <row r="787" s="171" customFormat="1"/>
    <row r="788" s="171" customFormat="1"/>
    <row r="789" s="171" customFormat="1"/>
    <row r="790" s="171" customFormat="1"/>
    <row r="791" s="171" customFormat="1"/>
    <row r="792" s="171" customFormat="1"/>
    <row r="793" s="171" customFormat="1"/>
    <row r="794" s="171" customFormat="1"/>
    <row r="795" s="171" customFormat="1"/>
  </sheetData>
  <sheetProtection password="CA5F" sheet="1" objects="1" scenarios="1"/>
  <mergeCells count="4">
    <mergeCell ref="B1:E1"/>
    <mergeCell ref="F1:I1"/>
    <mergeCell ref="F23:I23"/>
    <mergeCell ref="B23:E23"/>
  </mergeCells>
  <pageMargins left="0.75" right="0.75" top="1" bottom="1" header="0.5" footer="0.5"/>
  <pageSetup paperSize="9" orientation="portrait" verticalDpi="0" r:id="rId1"/>
  <headerFooter alignWithMargins="0">
    <oddHeader>&amp;A</oddHeader>
    <oddFooter>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SDR7.4 &amp; SDR11</vt:lpstr>
      <vt:lpstr>SDR17.6</vt:lpstr>
      <vt:lpstr>Dimensions</vt:lpstr>
      <vt:lpstr>Blad4</vt:lpstr>
      <vt:lpstr>Blad5</vt:lpstr>
      <vt:lpstr>Blad6</vt:lpstr>
      <vt:lpstr>Blad7</vt:lpstr>
      <vt:lpstr>Blad8</vt:lpstr>
      <vt:lpstr>Blad9</vt:lpstr>
      <vt:lpstr>Blad10</vt:lpstr>
      <vt:lpstr>Blad11</vt:lpstr>
      <vt:lpstr>Blad12</vt:lpstr>
      <vt:lpstr>Blad13</vt:lpstr>
      <vt:lpstr>Blad14</vt:lpstr>
      <vt:lpstr>Blad15</vt:lpstr>
      <vt:lpstr>Blad16</vt:lpstr>
    </vt:vector>
  </TitlesOfParts>
  <Company>ERIKS bv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Onbekende gebruiker</dc:creator>
  <cp:lastModifiedBy>Dennis</cp:lastModifiedBy>
  <cp:lastPrinted>2002-12-03T14:38:42Z</cp:lastPrinted>
  <dcterms:created xsi:type="dcterms:W3CDTF">2001-04-05T08:09:17Z</dcterms:created>
  <dcterms:modified xsi:type="dcterms:W3CDTF">2014-04-29T04:57:55Z</dcterms:modified>
</cp:coreProperties>
</file>